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19710" windowHeight="9075" tabRatio="710"/>
  </bookViews>
  <sheets>
    <sheet name="გეგმა 2026-2037" sheetId="1" r:id="rId1"/>
  </sheets>
  <definedNames>
    <definedName name="_xlnm._FilterDatabase" localSheetId="0" hidden="1">'გეგმა 2026-2037'!#REF!</definedName>
    <definedName name="_Hlk131512594" localSheetId="0">'გეგმა 2026-2037'!#REF!</definedName>
    <definedName name="_xlnm.Print_Area" localSheetId="0">'გეგმა 2026-2037'!$B$1:$S$21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27" i="1" l="1"/>
  <c r="P427" i="1"/>
  <c r="N427" i="1"/>
  <c r="M427" i="1"/>
  <c r="N405" i="1" l="1"/>
  <c r="O405" i="1"/>
  <c r="P405" i="1"/>
  <c r="Q405" i="1"/>
  <c r="R405" i="1"/>
  <c r="S405" i="1"/>
  <c r="M405" i="1"/>
  <c r="S381" i="1"/>
  <c r="N381" i="1"/>
  <c r="P404" i="1"/>
  <c r="N404" i="1"/>
  <c r="M381" i="1"/>
  <c r="N425" i="1" l="1"/>
  <c r="M425" i="1"/>
  <c r="M404" i="1"/>
  <c r="N288" i="1"/>
  <c r="O288" i="1"/>
  <c r="P288" i="1"/>
  <c r="Q288" i="1"/>
  <c r="R288" i="1"/>
  <c r="S288" i="1"/>
  <c r="M288" i="1"/>
  <c r="P287" i="1"/>
  <c r="N287" i="1"/>
  <c r="M287" i="1"/>
  <c r="N271" i="1"/>
  <c r="M271" i="1"/>
  <c r="S271" i="1"/>
  <c r="R271" i="1"/>
  <c r="Q271" i="1"/>
  <c r="P271" i="1"/>
  <c r="O271" i="1"/>
  <c r="N213" i="1"/>
  <c r="O213" i="1"/>
  <c r="P213" i="1"/>
  <c r="Q213" i="1"/>
  <c r="R213" i="1"/>
  <c r="S213" i="1"/>
  <c r="N166" i="1"/>
  <c r="O166" i="1"/>
  <c r="P166" i="1"/>
  <c r="Q166" i="1"/>
  <c r="R166" i="1"/>
  <c r="S166" i="1"/>
  <c r="N110" i="1"/>
  <c r="O110" i="1"/>
  <c r="Q110" i="1"/>
  <c r="R110" i="1"/>
  <c r="S110" i="1"/>
  <c r="M110" i="1"/>
  <c r="N78" i="1"/>
  <c r="M78" i="1"/>
  <c r="S78" i="1"/>
  <c r="R78" i="1"/>
  <c r="Q78" i="1"/>
  <c r="O78" i="1"/>
  <c r="S109" i="1" l="1"/>
  <c r="N109" i="1"/>
  <c r="M109" i="1"/>
  <c r="S55" i="1"/>
  <c r="N55" i="1"/>
  <c r="M55" i="1"/>
  <c r="N26" i="1"/>
  <c r="M26" i="1"/>
  <c r="S357" i="1" l="1"/>
  <c r="N357" i="1"/>
  <c r="M357" i="1"/>
  <c r="N235" i="1"/>
  <c r="M235" i="1"/>
  <c r="P74" i="1" l="1"/>
  <c r="P71" i="1"/>
  <c r="P70" i="1"/>
  <c r="P77" i="1"/>
  <c r="P76" i="1"/>
  <c r="P75" i="1"/>
  <c r="P73" i="1"/>
  <c r="P72" i="1"/>
  <c r="P69" i="1"/>
  <c r="P78" i="1" s="1"/>
  <c r="P110" i="1" s="1"/>
  <c r="P235" i="1" l="1"/>
  <c r="N308" i="1"/>
  <c r="N309" i="1" s="1"/>
  <c r="M308" i="1"/>
  <c r="M309" i="1" s="1"/>
  <c r="S308" i="1" l="1"/>
  <c r="S309" i="1" s="1"/>
  <c r="R308" i="1"/>
  <c r="R309" i="1" s="1"/>
  <c r="Q308" i="1"/>
  <c r="Q309" i="1" s="1"/>
  <c r="P308" i="1"/>
  <c r="P309" i="1" s="1"/>
  <c r="O308" i="1"/>
  <c r="O309" i="1" s="1"/>
  <c r="S331" i="1" l="1"/>
  <c r="N331" i="1"/>
  <c r="M331" i="1"/>
  <c r="S287" i="1"/>
  <c r="M213" i="1"/>
  <c r="S404" i="1" l="1"/>
  <c r="R404" i="1"/>
  <c r="Q404" i="1"/>
  <c r="O404" i="1"/>
  <c r="M166" i="1" l="1"/>
  <c r="S26" i="1" l="1"/>
  <c r="R287" i="1" l="1"/>
  <c r="Q287" i="1"/>
  <c r="O287" i="1"/>
  <c r="R381" i="1" l="1"/>
  <c r="Q381" i="1"/>
  <c r="P381" i="1"/>
  <c r="O381" i="1"/>
  <c r="O331" i="1" l="1"/>
  <c r="P331" i="1"/>
  <c r="Q331" i="1"/>
  <c r="R331" i="1"/>
  <c r="S425" i="1" l="1"/>
  <c r="S426" i="1" s="1"/>
  <c r="R425" i="1"/>
  <c r="R426" i="1" s="1"/>
  <c r="Q425" i="1"/>
  <c r="P425" i="1"/>
  <c r="P426" i="1" s="1"/>
  <c r="O425" i="1"/>
  <c r="O426" i="1" s="1"/>
  <c r="N426" i="1"/>
  <c r="M426" i="1"/>
  <c r="R357" i="1"/>
  <c r="Q357" i="1"/>
  <c r="P357" i="1"/>
  <c r="O357" i="1"/>
  <c r="S245" i="1"/>
  <c r="R245" i="1"/>
  <c r="Q245" i="1"/>
  <c r="P245" i="1"/>
  <c r="O245" i="1"/>
  <c r="N245" i="1"/>
  <c r="M245" i="1"/>
  <c r="R109" i="1"/>
  <c r="Q109" i="1"/>
  <c r="P109" i="1"/>
  <c r="O109" i="1"/>
  <c r="R55" i="1"/>
  <c r="Q55" i="1"/>
  <c r="P55" i="1"/>
  <c r="O55" i="1"/>
  <c r="O26" i="1" l="1"/>
  <c r="P26" i="1"/>
  <c r="Q26" i="1"/>
  <c r="R26" i="1"/>
</calcChain>
</file>

<file path=xl/sharedStrings.xml><?xml version="1.0" encoding="utf-8"?>
<sst xmlns="http://schemas.openxmlformats.org/spreadsheetml/2006/main" count="2239" uniqueCount="1125">
  <si>
    <t>ხედვა</t>
  </si>
  <si>
    <t>მდგრადი განვითარების მიზნებთან (SDGs) კავშირი:</t>
  </si>
  <si>
    <t>გავლენის ინდიკატორი 1.1:</t>
  </si>
  <si>
    <t>საბაზისო</t>
  </si>
  <si>
    <t>საშუალოვადიანი სამიზნე</t>
  </si>
  <si>
    <t>საბოლოო სამიზნე</t>
  </si>
  <si>
    <t>დადასტურების წყარო</t>
  </si>
  <si>
    <t>წელი</t>
  </si>
  <si>
    <t>მაჩვენებელი</t>
  </si>
  <si>
    <t xml:space="preserve"> საბოლოო სამიზნე</t>
  </si>
  <si>
    <t>რისკი</t>
  </si>
  <si>
    <t>მოკლე აღწერა</t>
  </si>
  <si>
    <t>აქტივობის შედეგის ინდიკატორი</t>
  </si>
  <si>
    <t>პასუხისმგებელი უწყება</t>
  </si>
  <si>
    <t>პარტნიორი უწყება</t>
  </si>
  <si>
    <t>შესრულების ვადა</t>
  </si>
  <si>
    <t>ბიუჯეტი</t>
  </si>
  <si>
    <t>დაფინანსების წყარო</t>
  </si>
  <si>
    <t>სახელმწიფო</t>
  </si>
  <si>
    <t>დეფიციტი</t>
  </si>
  <si>
    <t>ოდენობა</t>
  </si>
  <si>
    <t>კოდი</t>
  </si>
  <si>
    <t>ორგანიზაცია</t>
  </si>
  <si>
    <t>დანართი №1</t>
  </si>
  <si>
    <t>მუნიციპალიტეტი</t>
  </si>
  <si>
    <t>ამოცანის შედეგის ინდიკატორი 1.1.1</t>
  </si>
  <si>
    <t>აქტივობის დასახელება</t>
  </si>
  <si>
    <t>1.1.1.1</t>
  </si>
  <si>
    <t>1.1.1.2</t>
  </si>
  <si>
    <t>1.2.1.1</t>
  </si>
  <si>
    <t>1.3.1.1</t>
  </si>
  <si>
    <t>1.3.1.2</t>
  </si>
  <si>
    <t>პრიორიტეტი 3. ჯანდაცვა და სოციალური უზრუნველყოფა</t>
  </si>
  <si>
    <t>ნარჩენების შეგროვებისთვის ახალი სატრანსპორტო საშუალებების შეძენა</t>
  </si>
  <si>
    <t xml:space="preserve"> ყველა ადმინისტრაციულ ერთეულში არ არის განთავსებული ნარჩენების შეგროვებისთვის განკუთვნილი ურნბები, ამიტომ იკვეთება საჭიროება დამატების და სერვისის მიწოდების გაფართოების. ასევე, ძველი კონტეინერების ჩანაცვლება</t>
  </si>
  <si>
    <t xml:space="preserve">გარემოსდაცვითი საინფორმაციო კამპანიების განხორციელება </t>
  </si>
  <si>
    <t>სკოლებში ეკო-კლუბების მხარდაჭერა</t>
  </si>
  <si>
    <t>მწვანე ზოლების და ახალი ნარგავების გაშენება</t>
  </si>
  <si>
    <t>ელექტრონული აპლიკაციების განვითარება</t>
  </si>
  <si>
    <t xml:space="preserve">მუნიციპალიტეტის მხარდაჭერით გაიმართება საინფორმაციო შეხვედრები და წამახალისებელი მექანიზმების ჩართვა სკოლებში ეკო-კლუბების მხარდასაჭერად. მომზადდება ვიდეო რგოლები; ბუკლეტები </t>
  </si>
  <si>
    <t>ფიზიკური პირებიდან ნარჩენების მოსაკრებლის მექანიზმის დანერგვა</t>
  </si>
  <si>
    <t>მოსაკრებლის განყოფილების მიერ დაინერგება მოსაკრებლის ამოღების ეფექტიანი მექანიზმები, რომელიც დაინერგება საპილოტედ შერჩეულ ლოკაციებზე და მერე მოიცავს მთელ მუნიციპალიტეტს</t>
  </si>
  <si>
    <t>მარნეულის მუნიციპალიტეტის მერია</t>
  </si>
  <si>
    <t>ანგარიშები</t>
  </si>
  <si>
    <t>მარნეულის მუნციპალიტეტის მერია</t>
  </si>
  <si>
    <t>2026-2027</t>
  </si>
  <si>
    <t>2026-2028</t>
  </si>
  <si>
    <t>სოფელ აღმამედლოში განხორცილდება შიდა სასოფლო გზის რეაბილიტაცია  1 564 მ</t>
  </si>
  <si>
    <t>სოფელ დიდი მუღანლოში განხორციელდება შიდა გზების რეაბილიტაცია. 1782მ</t>
  </si>
  <si>
    <t>სოფელ თამარისში განხორციელდება გზისა რეაბილიტაცია -     7 184 მ</t>
  </si>
  <si>
    <t>მარნეულის სოფელ  ზემო ყულარში განხორციელდება გზების რეაბილიტაცია - 2 380მ.</t>
  </si>
  <si>
    <t>სოფელ კაპანახჩიშის ტერიტორიულ ერთეულში შემავალ სოფლებში შიდა გზების რეაბილიტაცია (ალგეთის მევენახეობა, ქეშალო ,ილმაზლო , კაპანახჩი , I ქესალო II ქესალო)</t>
  </si>
  <si>
    <t>სოფელ ბაითალოში სასმელი წყლის სისტემის რეაბილიტაცია</t>
  </si>
  <si>
    <t>სოფელ ბაითალოში მოეწყობა ახალი ჭაბურღილი და არსებულ სისტემას ჩაუტარდება ნაწილობრივ რეაბილოიტაცია</t>
  </si>
  <si>
    <t>სოფელ კასუმლოში სასმელი წყლის სისტემის რეაბილიტაცია</t>
  </si>
  <si>
    <t>სოფელ კასუმლოში მოეწყობა ახალი ჭაბურღილი და არსებულ სისტემას ჩაუტარდება ნაწილობრივ რეაბილოიტაცია</t>
  </si>
  <si>
    <t>სოფელ ახკულაში სრულ ტერიტორიაზე მოეწყობა სრულიუად ახალი სასმელი წყლის სისტემა, ჭაბურღილი და რეზერვუარი</t>
  </si>
  <si>
    <t>სოფელ ცოფის სრულ ტერიტორიაზე მოეწყობა სრულიუად ახალი სასმელი წყლის სისტემა</t>
  </si>
  <si>
    <t>სოფელ შაუმიანში მოეწყობა ახალი ჭაბურღილი და არსებულ სისტემას ჩაუტარდება ნაწილობრივ რეაბილოიტაცია</t>
  </si>
  <si>
    <t>სოფელ ალგეთის სრულ ტერიტორიაზე მოეწყობა სრულიუად ახალი სასმელი წყლის სისტემა</t>
  </si>
  <si>
    <t>სოფელ საიმერლოში არსებული სარწყავი არხის რეაბილიტაცია</t>
  </si>
  <si>
    <t>სოფელ საიმერლოში გრუნტოვან სარწყავ არხს ჩაუტარდება რეაბილიტაცია, რის შედეგადაც მოეწყობა რკ/ბეტონის სარწყავი არხი</t>
  </si>
  <si>
    <t>ქალაქ მარნეულში, ჯავახიშვილის ქუჩაზე არსებულ სარწყავ არხს ჩაუტარდება რეაბილიტაცია</t>
  </si>
  <si>
    <t>სოფელ წერეთელში არსებული სარწყავი არხის რეაბილიტაცია</t>
  </si>
  <si>
    <t>სოფელ წერეთელში გრუნტოვან სარწყავ არხს ჩაუტარდება რეაბილიტაცია რის შედეგადაც მოეწყობა რკ/ბეტონის არხი და ორი ერთეული ლითონის მილი.</t>
  </si>
  <si>
    <t>2026–2028</t>
  </si>
  <si>
    <t>სოფელ წერეთელში მოეწყობა სრულიად ახალი მულტიფუნქციონალური სპორტული კომპლექსი</t>
  </si>
  <si>
    <t>2027–2028</t>
  </si>
  <si>
    <t>სოფელ ალგეთში მოეწყობა სრულიად ახალი მულტიფუნქციონალური სპორტული კომპლექსი</t>
  </si>
  <si>
    <t xml:space="preserve">მარნეულის მუნიციპალიტეტის მერიის შენობის რეაბილიტაცია/რეკონსტრუქცია </t>
  </si>
  <si>
    <t>2028–2029</t>
  </si>
  <si>
    <t>ქ. მარნეულში, ა(ა)იპ ,,სუფთა მარნეული”-ს და შპს ,,მარნეულის სოფწყალი”-ს საქმიანობისათვის საჭირო, ასევე ქ. მარნეულის საზოგადოებრივი ტრანსფორტის ავტოპარკის სადგომის შენობების მიმდებარე ტერიტორიას ჩაუტარდება რეაბილიტაცია</t>
  </si>
  <si>
    <t>სოფელ ალგეთში ნაპირსამაგრების მოწყობა</t>
  </si>
  <si>
    <t>სოფელ ხუტორ ლეჟბადინში ნაპირსამაგრის მოწყობა</t>
  </si>
  <si>
    <t>2026-2036</t>
  </si>
  <si>
    <t>თანამედროვე აგროტექნოლოგიების დანერგვის ხელშეწყობა</t>
  </si>
  <si>
    <t xml:space="preserve">ახალგაზრდული სივრცის აშენება და მისი კეთილმოწყობა საჭირო ინვენტარით, წიგნებით საინფორმაციო ბროშურებით, სივრცე ყოველდღიურად დაიტვირთება შემეცნებითი, გასართობი, სამოტივაციო აქტივობებით; . მცირე მასშტაბის სამკითხველო სივრცეები განთავსდება და საკონფერენციო დარბაზები. </t>
  </si>
  <si>
    <t>საბანაკე სივრცის მოწყობა</t>
  </si>
  <si>
    <t>საზაფხულო საბანაკე სივრცის მოწყობა სოფ. ოფრეთში, რომელიც 100 ახალგაზრდაზე იქნება გათვლილი. ადგილობრივი  ახალგაზრდების გარდა ისარგებლებენ სხვა მუნიციპალიტეტის ახალგაზრდები, ბანაკი დაიტვირთება სხვადასხვა კულტურულ-შემეცნებითი ღონისძიებებით.</t>
  </si>
  <si>
    <t>„საქართველოს ახალგაზრდული მედიაკავშირი“</t>
  </si>
  <si>
    <t xml:space="preserve"> "გადაჭრილ  გორა" - ზე  სამუზეუმო  ინფრასტრუქტურის  მოწყობა</t>
  </si>
  <si>
    <t>საქართველოს  ტურიზმის ადმინისტრაცია</t>
  </si>
  <si>
    <t>საქართველოს ტურიზმის  ადმინისტრაცია</t>
  </si>
  <si>
    <t>ელექტრონული სერვისების პლატფორმის დანერგვა და გაფართოება (მაგ MSDA- ზე)</t>
  </si>
  <si>
    <t xml:space="preserve">
 მარნეულის შემოვლითი გზის მშენებლობა(ორი პროექტი)</t>
  </si>
  <si>
    <t xml:space="preserve"> 
სოფელ კაპანახჩიშის ტერიტორიულ ერთეულში შემავალ სოფლებში შიდა გზების რეაბილიტაცია.</t>
  </si>
  <si>
    <t xml:space="preserve">
 სოფელ ხოჯორნის შიდა გზების რეაბილიტაცია</t>
  </si>
  <si>
    <t>მუნიციპალური საქმისწარმოების ელექტრონულ პროგრამაში მოქალაქეთა მონაწილეობის გაზრდის მიზნით, ელექტრონული სერვისის დანერგვა. აღნიშნულ პლატფორმაზე მოქალაქეს საშუალება ექნება საკუთარი ინიციატივა, მოსაზრება წარმოადგინოს ონლაინ. ასევე, მიიღოს ინფორმაცია სასურველ თემატიკაზე</t>
  </si>
  <si>
    <t>რეგიონული განვითარების ფონდი</t>
  </si>
  <si>
    <t>სახელმწიფო ბიუჯეტი</t>
  </si>
  <si>
    <t>პროექტის ანგარიშები</t>
  </si>
  <si>
    <t>ადამიანური რესურსის გადამზადება შესაბამისი კვალიფიკაციის მიხედვით</t>
  </si>
  <si>
    <t>სათადარიგო სავარჯიშო მოედნების მოწყობა</t>
  </si>
  <si>
    <t xml:space="preserve">ალგეთი არენას შესახებ ინფორმირებულობის გაზრდა </t>
  </si>
  <si>
    <t>სხვადასხვა საინფორმაციო კამპანიებით და ალგეთი არენას ოფიციალური საიტებით ინფორმირებულობის გაზრდის კამოანიების განხორციელება.</t>
  </si>
  <si>
    <t>შპს ალგეთი არენა</t>
  </si>
  <si>
    <t>აღნიშნულ სივრცეში მოეწყობა შემდეგი სახის ინფრასტრუქტურული სამუშაოები: მოსასვენებელი სივრცეები; კვების ბლოკი; სატრენაჟორო დარბაზი და სხვა</t>
  </si>
  <si>
    <t>სტადიონის დატვირთვიდან გამომდინარე, ბავშვთან კონტიგენტის სრულფასოვანი სპორტული აქტივობების დატვირთვისათვის მოეწყობა ცალკე სათადარიგო სავარჯიშო მოედნები</t>
  </si>
  <si>
    <t>მწვრთნელების და დასაქმებული პერსონალის გადამზადება შესაბამისი კვალიფიკაციით</t>
  </si>
  <si>
    <t>ღვინის სადეგუსტაციო ცენტრის შექმნა</t>
  </si>
  <si>
    <t>მუნიციპალიტეტში  შეიქმნება ღვინის სადეგუსტაციო ცენტრი, სადაც გამოფენილი იქნება
 ადგილობრივი ღვინის ნაწარმი, აღნიშნული ხელს შეუწყობს მარნეულში წარმოებული ღვინის
 პოპულარიზაციას და ბაზარზე ინტეგრაციას.</t>
  </si>
  <si>
    <t xml:space="preserve">ადგილობრივი ახალგაზრდების სტიმულირებისთვის შესაბამისი პროგრამის/სერვისის დანერგვა </t>
  </si>
  <si>
    <t>პროგრამებში გათვალისწინებული უნდა იყოს,  სხვა და სხვა ასაკობრივ კატეგორიაში, ევროპის ჩემპიონატზე, მსოფლიოს ჩემპიონატზე და ოლიმპიურ თამაშებზე წარმატების შემთხვევაში ერჯერადი ფულადი ჯილდოები სპორტსმენებისა და მათი მწვრთნელებისთვის; საქართველოს ჩემპიონატის შედეგბის საფუძველზე, ნაკრებში მოხვედრის შემთხვევაში ყოველთვიური ფულადი ჯილდო,  ნაკრების წევრი სპორტსმენებისთვის.</t>
  </si>
  <si>
    <t xml:space="preserve">მარნეულის მუნიციპალიტეტის მერია </t>
  </si>
  <si>
    <t>მარნეულის მუნიციპალიტეტის სპორტული სკოლა</t>
  </si>
  <si>
    <t>სპორტსმენების და მათი პირდი მწვრთნელების) მონაწილეობის უზრუნველყოფა ყველა შესაძლო ტურნირზე, მათი გამოცდილების, პროფესიული დონის, ფსიქოლოგიური მგდრადობის გასაუმჯობესებლად</t>
  </si>
  <si>
    <t>მარნეულის მუნიციპალიტეტში საქართველოს ჩემპიონატების და სხვა სპორტული ღონისძიებების ჩატარება როგორც ტრადიციულ სპორტის სახეობებში(ძიუდო, ქართული ჭიდაობა, კრივი, მშვილდოსნობა) ასევე ახალ სპორტის სახეობებში მათი პოპულარიზაციის მიზნით</t>
  </si>
  <si>
    <t>კულტურისა და ეთნიკური მრავალფეროვანი  აქტივობების  გაზრდა  მნიშვნელოვანია  დაინტერესებული  პირების  ჩართულობა.</t>
  </si>
  <si>
    <t>საქართველოს  კულტურული მემკვიდრეობის ეროვნული სააგენტო</t>
  </si>
  <si>
    <t>ახალგაზრდობის სტრატეგიული დოკუმენტის შემუშავება</t>
  </si>
  <si>
    <t>ყოველწლიური ახალგაზრდული კვირეულის მოწყობა</t>
  </si>
  <si>
    <t>გავლენის ინდიკატორი 2.1:</t>
  </si>
  <si>
    <t>ამოცანის შედეგის ინდიკატორი 2.1.1</t>
  </si>
  <si>
    <t>2.1.1.1</t>
  </si>
  <si>
    <t>2.2.1.2</t>
  </si>
  <si>
    <t>2.2.1.3</t>
  </si>
  <si>
    <t>ამოცანის შედეგის ინდიკატორი 4.1.1</t>
  </si>
  <si>
    <t>ამოცანის შედეგის ინდიკატორი 3.1.1</t>
  </si>
  <si>
    <t>3.1.1.1</t>
  </si>
  <si>
    <t>გავლენის ინდიკატორი 4.1:</t>
  </si>
  <si>
    <t>4.1.1.1</t>
  </si>
  <si>
    <t>ამოცანის შედეგის ინდიკატორი 4.3.1</t>
  </si>
  <si>
    <t>ამოცანის შედეგის ინდიკატორი 5.1.1</t>
  </si>
  <si>
    <t>5.1.1.3</t>
  </si>
  <si>
    <t xml:space="preserve">
სოფელ თამარისთან მისასვლელი გზის რეაბილიტაცია</t>
  </si>
  <si>
    <t>ა(ა)იპ მარნეულის მუნიციპალიტეტის კულტურის ცენტრი/მარნეულის მუნიციპალიტეტის მერია</t>
  </si>
  <si>
    <t xml:space="preserve">1. თანამშრომლების გადამზადება შესაბამისი დარგის სპეციალისტებთან და პროფესიულ დაწესებულებებში.
2. სტაჟირების, ტრენინგებისა და პრაქტიკული სწავლების პროგრამების დანერგვა.
3. პროფესიული კადრების მოზიდვისა და შენარჩუნების სტრატეგიის შემუშავება.
4. მუნიციპალიტეტში არსებულ პროფესიულ სასწავლებელთან თანამშრომლობით სახელოვნებო სპეციალობების ახალი სასწავლო პროგრამების შექმნა, მათ შორის:
სცენის განათების ტექნიკოსი;
გახმოვანების ოპერატორი;
ღონისძიების ტექნიკური მხარდაჭერის სპეციალისტი;
სხვა შემოქმედებითი და ტექნიკური პროფილები.
</t>
  </si>
  <si>
    <t>ა(ა)იპ მარნეულის მუნიციპალიტეტის კულტურის ცენტრი</t>
  </si>
  <si>
    <t xml:space="preserve">• მრავალწლიანი არაფორმალური სასწავლო პროგრამების გაძლიერება ყველა ხელოვნების მიმართულებით;
• სამუსიკო, ქორეოგრაფიული, თეატრალური, ვიზუალური და ხალხური შემოქმედების მიმართულებების განვითარება;
• ეთნიკური უმცირესობებისთვის სპეციალიზებული სახელოვნებო პროგრამების მხარდაჭერა (აზერბაიჯანული მუსიკა, ხალიჩების ქსოვა და სხვა);
• აუდიტორიის ინტერესებზე დაყრდნობით ღონისძიებების დაგეგმვა;
• ახალგაზრდების მოზიდვა თემატური და ინოვაციური კულტურული აქტივობებით;
• საინფორმაციო კამპანიები მოსახლეობის ჩართულობის გასაზრდელად;
• მასშტაბური ღონისძიებების, დღესასწაულებისა და ფესტივალების განხორციელება.
</t>
  </si>
  <si>
    <t>თანამედროვე ტექნოლოგიების დანერგვა და ადმინისტრაციული ეფექტიანობა</t>
  </si>
  <si>
    <t xml:space="preserve">• მუზეუმების, ბიბლიოთეკებისა და კულტურული არქივების ციფრული პლატფორმების შექმნა;
• ღონისძიებების ტექნიკური სტანდარტების გაუმჯობესება (განათება, გახმოვანება, სცენოგრაფია);
• ადმინისტრაციული პროცედურების ეფექტიან და გამჭვირვალე მართვაზე მზრუნველობა.
• კულტურის ცენტრის ბენეფიციართა აღრიცხვის და მართვის ელექტრონული სისტემის დანერგვა.
</t>
  </si>
  <si>
    <t>მდგრადი მუნიციპალური განვითარება და ქალაქგეგმარება.</t>
  </si>
  <si>
    <t>საგზაო და სატრანსპორტო ინფრასტრუქტურის განვითარება;</t>
  </si>
  <si>
    <t>სოფელ ახკერპში სპორტის ექსტრემალური  სახეობების ტურიზმის განვითარება</t>
  </si>
  <si>
    <t>პრიორიტეტი 1. ეკონომიკური განვითარება, ტურიზმი და სოფლის მეურნეობა</t>
  </si>
  <si>
    <t>სეპარირებისთვის განკუთვნილი კონტეინერების შეძენა და განთავსება</t>
  </si>
  <si>
    <t xml:space="preserve">ახალგაზრდული საჭიროებების კვლევის ჩატარება </t>
  </si>
  <si>
    <t>მიზანი 4.1</t>
  </si>
  <si>
    <t xml:space="preserve">მიზანი 4.2 </t>
  </si>
  <si>
    <t>მიზანი 4.3</t>
  </si>
  <si>
    <t>პრიორიტეტი 2. ინფრასტრუქტურა, ურბანული განვითარება და გარემოს დაცვა</t>
  </si>
  <si>
    <t>პრიორიტეტი 5. ძლიერი თვითმმართველობა და მუნიციპალური სერვისები</t>
  </si>
  <si>
    <t>მიზანი 5.1</t>
  </si>
  <si>
    <t>ამოცანა 5.1.1</t>
  </si>
  <si>
    <t>მუნიციპალური სერვისების შესახებ მოსახლეობაში ინფორმირებულობის გაზრდა</t>
  </si>
  <si>
    <t>ადგილობრივ და საერთაშორისო ტურნირებში მარნეულელი სპორტსმენების მონაწილეობის უზრუნველყოფა / მხარდაჭერა</t>
  </si>
  <si>
    <t>ბიზნეს ფორუმებისა და საინვესტიციო შეხვედრების ორგანიზება</t>
  </si>
  <si>
    <t>ადგილობრივი მეღვინეობის განვითარების პროგრამების მხარდაჭერა</t>
  </si>
  <si>
    <r>
      <t xml:space="preserve">
</t>
    </r>
    <r>
      <rPr>
        <sz val="12"/>
        <color rgb="FF000000"/>
        <rFont val="Sylfaen"/>
        <family val="1"/>
      </rPr>
      <t>ახკერპში ტურისტულ გადასახედამდე მისასვლელი გზის რეაბილიტაცია</t>
    </r>
  </si>
  <si>
    <t xml:space="preserve">სხვადასხვა თემატურ საკითხებზე მოქალაქეთა ჩართულობის უზრუნველსაყოფად, ელექტრონული აპლიკაციის შემუშავებავდება. </t>
  </si>
  <si>
    <t>საქართველოს საჯარო მომსახურების განვითარების სააგენტო (MSDA)</t>
  </si>
  <si>
    <t>5.1.1.1</t>
  </si>
  <si>
    <t>5.1.1.2</t>
  </si>
  <si>
    <t xml:space="preserve">საინფორმაციო შეხვედრების ორგანიზება მუნიციპალიტეტის 18 ადმინისტრაციულ ერთეულში, სადაც უზრუნველყოფილი იქნება სვხადასხვა საინფორმაციო კამპანიის კომპონენტები: ბანერები, ვიდეოები, ბროშურები, სოციალურ ქსელებში აქტიური კომუნიკაცია. ადგილობრივი ტელევიზიასთან თანამშრომლობა და სხვა. ყოველივე ხელს შეუწყობს ადგილობრივ მოსახლეობაში, განსაკუთრებით,  მოწყვლადი ჯგუფების ინფორმაციის ხელმისაწვდომობის გაზრდას მუნიციპალური სერვისების შესახებ </t>
  </si>
  <si>
    <t xml:space="preserve">ამოცანა 4.1.1 </t>
  </si>
  <si>
    <t>ახალგაზრდული იდეების დაფინანსებს ხელშეწყობა</t>
  </si>
  <si>
    <t>4.1.1.2</t>
  </si>
  <si>
    <t>4.1.1.3</t>
  </si>
  <si>
    <t>4.1.1.4</t>
  </si>
  <si>
    <t>ყველა ადმინისტრაციულ ერთეულში მცხოვრები ახალგაზრდებისთვის განხორციელდება კვლევა, რომელიც გამოავლენს ახალგაზრდების საჭიროებებს, ინტერესებსა და პრიორიტეტებს, რათა სტრატეგიული დაგეგმვა იყოს მიზნობრივი და ეფექტური.</t>
  </si>
  <si>
    <t>სტატისტიკური მონაცემები; კვლევის დასკვნები და ანგარიში;</t>
  </si>
  <si>
    <t>დაიგეგმება და მომზადდება ახალგაზრდობის განვითარების სტრატეგიული დოკუმენტი, რომელიც განსაზღვრავს მთავარი მიმართულებებს, მიზნებს და ღონისძიებებს</t>
  </si>
  <si>
    <t>დამტკიცებული სტრატეგიული დოკუმენტი;</t>
  </si>
  <si>
    <t>ყოველწლიურად გამოცხადდება საგრანტო კონკურსი ხალგაზრდული ინიციატივების დასაფინანსებლად, სადაც უზრუნველყოფილი იქნება ფინანსური მხარდაჭერა ახალგაზრდული ინიციატივების განხორციელებისთვის.</t>
  </si>
  <si>
    <t>ყოველწლიურად ჩატარდება ახალგაზრდული კვირეულები, განათლების და დასაქმების ფორუმები, რომელშიც შედის სხვადასხვა კულტურული, სპორტული, შემეცნებითი და სოციალური ღონისძიებები ახალგაზრდებისთვის. კვირეული მიზნად ისახავს ახალგაზრდების ჩართულობის გაზრდას და მათი უნარების განვითარებას.</t>
  </si>
  <si>
    <t>ახალგაზრდული ორგანიზაციები/სააგენტოები</t>
  </si>
  <si>
    <t xml:space="preserve"> ყოველწლიურად ჩატარდება ახალგაზრდული ფესტივალი, სადაც ადგილობრივ ახალგაზრდებს ექნებათ საკუთარი თავის უფრო მეტად გამოვლენის საშუალება, მოეწყობა ახალგაზრდული მეწარმეების მიერ შექმნილი პროდუქციის გამოფენა-გაყიდვა; მიზნად ისახავს ახალგაზრდების შემოქმედებითი პოტენციალის წახალისებასა და სოციალურ ინტეგრაციას.</t>
  </si>
  <si>
    <t>გავლენის ინდიკატორი 4.2:</t>
  </si>
  <si>
    <t>ქალაქ მარნეულში თანამედროვე სტანდარტის სპორტული კომპლექსის მშენებლობა</t>
  </si>
  <si>
    <t xml:space="preserve">წლის განმავლობაში ტარდება სხვადასხვა სპორტის სახეობაში შეჯიბრებიბი და სხვადასხვა ლოკაციებზე. თოვლის ეტლითხილამურის ჩემპიონატი ბაკურიანში, აფხაზეთის ომის გმირის თემურ სახოკიას სახელობის ბოულინგის ჩემპიონატი, პარაპლანით ფრენის აქტივობა თბილისის ზღვაზე, ჯომარდობა, მშვილდოსნობა, ზიპლაინი, პეინტბოლი და სხვა. ეტაპობრივად მოხდება </t>
  </si>
  <si>
    <t>სპორტსმენებისა და მწვრთნელების დაჯილდოვების მუნიციპალური პროგრამების შემუშავება და დამტკიცება</t>
  </si>
  <si>
    <t>კვალიფიციური სპორტული კადრების განვითარება/გადამზადების ხელშეწყობა</t>
  </si>
  <si>
    <t>მარნეულის მუნიციპალიტეტში სპორტის სხვადასხვა სახეობაში საქართელოს ჩემპიონატების და საერთაშორისო ტურნირების ჩატარების ხელშეწყობა</t>
  </si>
  <si>
    <t>4.3.1.2</t>
  </si>
  <si>
    <t>4.3.1.3</t>
  </si>
  <si>
    <t>მიზანი 3.1</t>
  </si>
  <si>
    <t>გავლენის ინდიკატორი 3.1</t>
  </si>
  <si>
    <t>ამოცანა 3.1.1</t>
  </si>
  <si>
    <t>3.1.1.2</t>
  </si>
  <si>
    <t>მიზანი 2.1</t>
  </si>
  <si>
    <t>ამოცანა 2.1.1</t>
  </si>
  <si>
    <t>ამოცანა 2.1.2</t>
  </si>
  <si>
    <t>ამოცანის შედეგის ინდიკატორი 2.1.2</t>
  </si>
  <si>
    <t>2.1.2.1</t>
  </si>
  <si>
    <t>2.1.2.2</t>
  </si>
  <si>
    <t>2.1.2.3</t>
  </si>
  <si>
    <t>2.1.2.4</t>
  </si>
  <si>
    <t>2.1.2.5</t>
  </si>
  <si>
    <t>2.1.2.6</t>
  </si>
  <si>
    <t>2.1.2.7</t>
  </si>
  <si>
    <t>2.1.2.8</t>
  </si>
  <si>
    <t>2.1.2.9</t>
  </si>
  <si>
    <t>ამოცანა 2.1.3</t>
  </si>
  <si>
    <t>2.1.3.2</t>
  </si>
  <si>
    <t>2.1.3.3</t>
  </si>
  <si>
    <t>2.1.3.4</t>
  </si>
  <si>
    <t>2.1.3.5</t>
  </si>
  <si>
    <t>2.1.3.7</t>
  </si>
  <si>
    <t>2.1.3.9</t>
  </si>
  <si>
    <t>2.1.3.10</t>
  </si>
  <si>
    <t>2.1.3.11</t>
  </si>
  <si>
    <t>2.1.3.12</t>
  </si>
  <si>
    <t>ამოცანა 2.1.4</t>
  </si>
  <si>
    <t>ამოცანის შედეგის ინდიკატორი 2.1.4</t>
  </si>
  <si>
    <t>2.1.4.1</t>
  </si>
  <si>
    <t>მიზანი 2.2</t>
  </si>
  <si>
    <t>გავლენის ინდიკატორი 2.2:</t>
  </si>
  <si>
    <t>ამოცანა 2.2.1</t>
  </si>
  <si>
    <t>ამოცანის შედეგის ინდიკატორი 2.2.1</t>
  </si>
  <si>
    <t>2.2.1.1</t>
  </si>
  <si>
    <t>მარნულელის ყველა ადმინისტრაციული ერთეულის სრულად დაფარვის მიზნით ტექნიკური რესურსების განახლება, რომელიც განხორციელდება ეტაპობრივად. ნარჩენების ეფექტიანი შეგროვების გაუმჯობესება მოხდება სპეციალიზებული ნაგავმზიდი ტექნიკის განახლებითა და რაოდენობის გაზრდით.</t>
  </si>
  <si>
    <t>საგანმანათლებლო დაწესებულებები</t>
  </si>
  <si>
    <t>სსიპ - სივრცითი და ქალაქმშენებლობითი განვითარების სააგენტო</t>
  </si>
  <si>
    <t>1.1.1.3</t>
  </si>
  <si>
    <t>ამოცანა 1.1.1</t>
  </si>
  <si>
    <t>ამოცანის შედეგის ინდიკატორი 1.1.2</t>
  </si>
  <si>
    <t>მარნეულის მუნიციპალიტეტში მცხოვრები ახალგაზრდების მიგრაცია  კალენდარული წლის განმავლობაში ხშირია. აქედან გამომდინარე, მუნიციპალიტეტში დაინერგება შესაბამისი პროგრამა / სერვისი, რაც უზრუნველყოფს მათი მოტივაციის გაზრდას და მუნიციპალურ დონეზე მათი ადამიანური კაპიტალის ათვისებას</t>
  </si>
  <si>
    <t>ამოცანა 1.2.1</t>
  </si>
  <si>
    <t>ამოცანის შედეგის ინდიკატორი 1.2.1</t>
  </si>
  <si>
    <t>ამოცანის შედეგის ინდიკატორი 1.2.2</t>
  </si>
  <si>
    <t>მარნელის მუნიციპალიტეტის მერია</t>
  </si>
  <si>
    <t>მიზანი 1.3</t>
  </si>
  <si>
    <t>გავლენის ინდიკატორი 1.3:</t>
  </si>
  <si>
    <t>ამოცანა 1.3.1</t>
  </si>
  <si>
    <t>ამოცანის შედეგის ინდიკატორი 1.3.1</t>
  </si>
  <si>
    <t>ამოცანის შედეგის ინდიკატორი 1.3.2</t>
  </si>
  <si>
    <t xml:space="preserve">მარნეულის მუნიციპალიტეტის  მერია </t>
  </si>
  <si>
    <t>პროგრამის მონაწილეთა/მომხმარებელთა რეესტრი; ანგარიშები</t>
  </si>
  <si>
    <t>პროფესიული განათლებისა და გადამზადების პროგრამების მხარდაჭერა</t>
  </si>
  <si>
    <t>პროგრამის ანგარიშები</t>
  </si>
  <si>
    <t>4; 8; 10</t>
  </si>
  <si>
    <t>3; 10; 11</t>
  </si>
  <si>
    <t>2.1.1.2</t>
  </si>
  <si>
    <t>2.1.1.3</t>
  </si>
  <si>
    <t>2.1.1.4</t>
  </si>
  <si>
    <t>2.1.1.5</t>
  </si>
  <si>
    <t>2.1.1.6</t>
  </si>
  <si>
    <t>2.1.1.7</t>
  </si>
  <si>
    <t>2.1.1.9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</si>
  <si>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</si>
  <si>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</si>
  <si>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</si>
  <si>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</si>
  <si>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</si>
  <si>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</si>
  <si>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</si>
  <si>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</si>
  <si>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</si>
  <si>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</si>
  <si>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</si>
  <si>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</si>
  <si>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</si>
  <si>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</si>
  <si>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</si>
  <si>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</si>
  <si>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</si>
  <si>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</si>
  <si>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</si>
  <si>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</si>
  <si>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</si>
  <si>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</si>
  <si>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2.1.1.33</t>
  </si>
  <si>
    <t>2.1.1.34</t>
  </si>
  <si>
    <t>2.1.1.35</t>
  </si>
  <si>
    <t>2.1.1.36</t>
  </si>
  <si>
    <t xml:space="preserve">თავდაპირველად, ქალაქ მარნეულში განთავსება სეპარირებისთვის განკუთვნილი ურნები, შემდეგ განთავსდება სხვა ადმინისტრაციულ ერთეულებში. პირველ ეტაპზე პლასტმასის  ბოთლების სეპარირებული შეგროვება მოხდება </t>
  </si>
  <si>
    <t>ყველა ადმინისტრაციულ ერთეულში განხორციელდება გარემოსდაცვითი საინფორმაციო კამპანიის ჩატარება, რომელიც იქნება მრავალფეროვანი აქტივობებით დატვირთული და გააუმჯობესებს მოსახლეობაში ინფორმირებულობის მაჩვენებელს</t>
  </si>
  <si>
    <t>შესაბამისი სამსახურის მიერ მოხდება მუნიციპალიტეტში არსებული სტიქიური ნაგავსაყრელების სრული ინვენტარიზაცია GPS კოორდინატებით. სტატისტიკური მონაცემების საფუძველზე განისაზღვრება შესაბამისი მონიტორინგის რუკა</t>
  </si>
  <si>
    <t>ეტაპობრივად განხორციელდება ნაგავსაყრელების დახურვის ღონისძიებები და ხელი შეეწყობა ახალი კერების წარმოქმნის პრევენციას</t>
  </si>
  <si>
    <t>მუნიციპალიტეტში ადგილობრივი მეღვინეობის განვითარების მხარდამჭერი პროგრამების განხორციელება, რაც მიზნად ისახავს მცირე და საშუალო მეღვინეების გაძლიერებას, წარმოების ხარისხის გაუმჯობესებას, ტრადიციული და თანამედროვე მეღვინეობის მეთოდების განვითარებას და ადგილობრივი ღვინის კონკურენტუნარიანობის ზრდას.</t>
  </si>
  <si>
    <t>საქართველოს ეკონომიკის და მდგრადი განვითარების სამინისტრო</t>
  </si>
  <si>
    <t>ჯამი:</t>
  </si>
  <si>
    <t xml:space="preserve">2028-2032 </t>
  </si>
  <si>
    <t>2.1.1.37</t>
  </si>
  <si>
    <t>განახლებადი ენერგიის გამოყენების ხელშეწყობა სასოფლო-სამეურნეო საქმიანობაში</t>
  </si>
  <si>
    <t>მთლიანი</t>
  </si>
  <si>
    <t>2028-2029</t>
  </si>
  <si>
    <t>სოფელ საიმერლოში განხორცილდება შიდა გზისა რეაბილიტაცია  5 706 მ.</t>
  </si>
  <si>
    <t>ქ. მარნეულში, სმპ-ს დასახლებაში მიმავალი ხრამ არხზე არსებული ამორტიზირებული ხიდის დემონტაჟი და ახალის მოწყობა</t>
  </si>
  <si>
    <t>სოფელ ყიზილაჯლოში ხრამ არხსე არსებულ ამორტიზირებული ხიდს დემონტაჟი და ახალის მოწყობა</t>
  </si>
  <si>
    <t>სოფელ ყიზილაჯლოში ხრამ არხსე ახალის ხიდი მოეწყობა</t>
  </si>
  <si>
    <t>გარემოსდაცვითი ზედამხედველობის დეპარტამენტი</t>
  </si>
  <si>
    <t>ა(ა)იპ ,,სუფთა მარნეული''</t>
  </si>
  <si>
    <t xml:space="preserve">გარემოს დაცვის და სოფლის მეურნეობის სამინისტრო </t>
  </si>
  <si>
    <t>მარჩენალდაკარგული და ობოლო ბავშვებისთვის სოციალური პროგრამის შემუშავება</t>
  </si>
  <si>
    <t>იშვიათი დაავადებების მქონე პირთათვის მუნიციპალური პროგრამის შემუშავება</t>
  </si>
  <si>
    <t>უსახლკარო პირებისთვის სტატუსის მინიჭებისათვის დებულების  და შესაბამისი სერვისის შემუშავება</t>
  </si>
  <si>
    <t>2033-3035</t>
  </si>
  <si>
    <t>მარნეულის მუნიციპალიტეტის, სოფელ თამარისის ბაგა-ბაღის რეაბილიტაცია</t>
  </si>
  <si>
    <t>მარნეულის მუნიციპალიტეტის სოფელ თამარისის ბაგა-ბაღში იგეგმება გათბობის და ელექტრო გაყვანილობის სიტემის რეაბილიტაცია, ასევე შიდა და გარე ფასადების რეაბილიტაცია</t>
  </si>
  <si>
    <t>2029-2030</t>
  </si>
  <si>
    <t>მარნეულის მუნიციპალიტეტის, სოფელ სადახლოს ბაგა-ბაღის რეაბილიტაცია</t>
  </si>
  <si>
    <t>მარნეულის მუნიციპალიტეტის სოფელ თსადახლოს ბაგა-ბაღში იგეგმება გათბობის და ელექტრო გაყვანილობის სიტემის რეაბილიტაცია, ასევე შიდა და გარე ფასადების რეაბილიტაცია</t>
  </si>
  <si>
    <t>მარნეულის მუნიციპალიტეტის, სოფელ ალგეთში ბაგა-ბაღის რეაბილიტაცია</t>
  </si>
  <si>
    <t>მარნეულის მუნიციპალიტეტის სოფელ ალგეთში ბაგა-ბაღში იგეგმება გათბობის და ელექტრო გაყვანილობის სიტემის რეაბილიტაცია, ასევე შიდა და გარე ფასადების რეაბილიტაცია</t>
  </si>
  <si>
    <t>ქ.მარნეულის N5 საჯარო სკოლაში იგეგმება სახანძრო უსაფრთხოებისთვის საჭირო ინფასტრუქტურის მოწყობა</t>
  </si>
  <si>
    <t>მარნეულის მუნიციპალიტეტის სოფელ სადახლოს N1 საჯარო სკოლა რეაბილიტაცია</t>
  </si>
  <si>
    <t>მარნეულის მუნიციპალიტეტის სოფელ სადახლოს N1 საჯარო სკოლაში იგეგმება გათბობის სისტემის რეაბილიტაცია, ელექტრო გაყვანილობის რეაბილიტაცია, შიდა და გარე ფასადის რეაბილიტაცია, ასვე კარ-ფანჯრების შეცვლა</t>
  </si>
  <si>
    <t>მარნეულის მუნიციპალიტეტის სოფ. ქვემო სარალის სკოლაში გათბობის სისტემის და ელექტრო გაყვანილობის სისტემის მოწყობა</t>
  </si>
  <si>
    <t>მარნეული სმუნიციპალიტეტში სოფელ ქვემო სარალში არსებულ საჯარო სკოლაში მოეწყობა სრულიად ახალი გათბობით სისტემა და სრული რეაბილიტაცია ჩაუტარდება ადგილზე არსებულ ელექტრო გაყვანილობას</t>
  </si>
  <si>
    <t>2.1.2.10</t>
  </si>
  <si>
    <t>2.1.2.11</t>
  </si>
  <si>
    <t>2.1.2.12</t>
  </si>
  <si>
    <t>3.1.1.3</t>
  </si>
  <si>
    <t>3.1.1.4</t>
  </si>
  <si>
    <t>შემუშავდება და განხორციელდება მიზნობრივი სოციალური პროგრამა მარჩენალდაკარგული და ობოლი ბავშვების მხარდასაჭერად, რომელიც მოიცავს ფინანსური დახმარების მექანიზმებს. პროგრამის მიზანია აღნიშნული კატეგორიის არასრულწლოვნების სოციალური მდგომარეობის გაუმჯობესება, მათი საბაზისო საჭიროებების დაკმაყოფილება და თანაბარი შესაძლებლობების უზრუნველყოფა განათლებისა და განვითარების პროცესში. პროგრამა დაეფუძნება საჭიროებებზე ორიენტირებულ მიდგომას და უზრუნველყოფს ბენეფიციართა იდენტიფიცირებას, შეფასებასა და შესაბამისი დახმარების დროულ მიწოდებას.</t>
  </si>
  <si>
    <t>მუნიციპალიტეტი შეიმუშავებს მიზნობრივ პროგრამას იშვიათი დაავადებების მქონე პირების მხარდასაჭერად, რომელიც მოიცავს ფინანსურ და საჭიროებისამებრ თანმხლებ სერვისებს (მედიკამენტების, კვლევებისა და მკურნალობის ხელშეწყობა). პროგრამა მიმართული იქნება აღნიშნული ჯგუფის სოციალური დაცვის გაძლიერებისა და ჯანმრთელობის მდგომარეობის გაუმჯობესებისკენ.</t>
  </si>
  <si>
    <t>შემუშავდება სამართლებრივი დოკუმენტი (დებულება), რომელიც დაარეგულირებს უსახლკარო პირის სტატუსის მინიჭების კრიტერიუმებსა და პროცედურებს. პარალელურად დაინერგება შესაბამისი სერვისები, რომლებიც მოიცავს დროებითი თავშესაფრით, სოციალური და სხვა მხარდაჭერის უზრუნველყოფას.</t>
  </si>
  <si>
    <t>მუნიციპალიტეტი შეიმუშავებს ფინანსური მხარდაჭერის პროგრამას იმ ოჯახებისთვის, რომელთაც დაუბრუნდათ არასრულწლოვნები სახელმწიფო მზრუნველობიდან. პროგრამა მიზნად ისახავს ოჯახის გაძლიერებას, ბავშვის უსაფრთხო და სტაბილურ გარემოში განვითარებას და რეინტეგრაციის პროცესის მხარდაჭერას.</t>
  </si>
  <si>
    <t>ანგარიშები; ფოტო - ვიდეო მასალა</t>
  </si>
  <si>
    <t>2027-2030</t>
  </si>
  <si>
    <t>2027-2028</t>
  </si>
  <si>
    <t>თსუ</t>
  </si>
  <si>
    <t>კულტურული მემკვიდრეობის ძეგლების რეაბილიტაცია</t>
  </si>
  <si>
    <t>მუნიციპალიტეტის   ტერიტორიაზე არსებული კულტურული ძეგლები წარმოადგენს ტურისტული პოტენციალის  დიდ ნაწილს, სადაც  ვიზიტორები ეცნობიან მუნიციპალიტეტის წარსულს და ისტორიას, რაც არის ადგილობრივი მოსახლეობის იდენტობის  გამყარება. შესაბამისად, კულტურული მემკვიდრეობის ძეგლები საჭიროებს აღდგება - რეაბილიტაციას. პირველ ეტაპზე, მნიშნელოვანია ჩაურარდეს რეაბილიტაცია ხოჯორნის გუმბათიან ტაძარს და შაუმიანის (ბინაძორის) ქართულ ეკლესიას</t>
  </si>
  <si>
    <t>2029-2032</t>
  </si>
  <si>
    <t>კულტურული ძეგლის "გაგის  ციხე"  არქეოლოგიური კვლევა  და რეაბილიტაცია</t>
  </si>
  <si>
    <t xml:space="preserve"> საცხენოსნო   ტურიზმის  განვითარების ხელშეწყობა</t>
  </si>
  <si>
    <t>ახალგაზრდობის სააგენტო</t>
  </si>
  <si>
    <t>2032-2036</t>
  </si>
  <si>
    <t>1.1.1.4</t>
  </si>
  <si>
    <t>„საინვესტიციო მიწის ბანკის“ შექმნა</t>
  </si>
  <si>
    <t>ფერმერთა მომზადებისა და პროფესიული განვითარების პროგრამის ხელშეწყობა</t>
  </si>
  <si>
    <t>გადამამუშავებელი კოოპერატივების შექმნის მხარდაჭერა</t>
  </si>
  <si>
    <t>მეწარმეობის სასწავლო პროგრამებისა და ტრენინგების მხარდაჭერა</t>
  </si>
  <si>
    <t>მეწარმეებისათვის სასწავლო პროგრამებისა და ტრენინგ სემინარების ორგანიზება / მხარდაჭერა,
რომელიც მიმართულია ადგილობრივი მეწარმეების ცოდნისა დ პრაქტიკული 
უნარების გაძლიერებისაკენ, ბიზნესის ეფექტიანობის ზრდისა და
კონკურენტუნარიანობის გაუმჯობესების მიზნით.</t>
  </si>
  <si>
    <t>ანგარიშები; ბენეფიციართა რეესტრი</t>
  </si>
  <si>
    <t xml:space="preserve">ჩატარებული ტრენინგებისა და პროგრამების რაოდენობა; გადამზადებული პირების რაოდენობა; </t>
  </si>
  <si>
    <t xml:space="preserve"> პროგრამების ანგარიშები; ბენეფიციართა რეესტრი</t>
  </si>
  <si>
    <t>2028-2030</t>
  </si>
  <si>
    <t>ტურიზმის განვითარების სააგენტო</t>
  </si>
  <si>
    <t>2027-2029</t>
  </si>
  <si>
    <t>2030-3033</t>
  </si>
  <si>
    <t>2029–2033</t>
  </si>
  <si>
    <t>2028-2034</t>
  </si>
  <si>
    <t xml:space="preserve">2027-2037  </t>
  </si>
  <si>
    <t xml:space="preserve">დაავადებათა კონტროლის ეროვნული ცენტრი </t>
  </si>
  <si>
    <t>ქალაქ მარნეულში, თანამედროვე სტანდერტების მრავალფუნქციური სპორტული კომპლექსის მშენებლობა, დახურული საცურაო აუზით, ტანვარჯიშის, ძიუდოს, სათამაშო სახეობების სავარჯიშო სივრცეებით და მრავაფუნქციური საშეჯიბრო დარბაზით. ასევე, მუნიციპალიტეტში სხვა სპორტის სახეობებისთვის</t>
  </si>
  <si>
    <t>შესაბამისი ფედერაციები / სპორტის სამინისტრო</t>
  </si>
  <si>
    <t>სპორტში მიმართულებით მწვრთნელობის მსურველი ადგილობრივ კადრების გადამზადება და გამოცდილი, კვალიფიციური მწვრთნელების მოწვევა. აგრეთვე, მოქმედი მწვრთნელების გადამზადება მათი კვალიფიკაციის ამაღლების მიზნით (სასურველი სპორტის სახეობები:ქართული ჭიდაობა; ძიუდო; კრივი; ტაეკვანდო; ჭიდაობა - ბერძნულ-რომაული და თავისუფალი; ძალოსნობა; ჭადრაკი; მხატრული ტანვარჯიში; სპორტული აკრობატიკა; ბატუტზე ხტომა)</t>
  </si>
  <si>
    <t>2026-2037 (თანხა განსაზღვრულია 3 წლის ჭრილში)</t>
  </si>
  <si>
    <t>2026-2037      (თანხა განსაზღვრულია 3 წლის ჭრილში)</t>
  </si>
  <si>
    <t>2026-2037       (თანხა განსაზღვრულია 3 წლის ჭრილში</t>
  </si>
  <si>
    <t>მარნეულის მუნიციპალიტეტის ბრენდირების კონცეფციის და ვიზუალური იდენტობის შემუშავება</t>
  </si>
  <si>
    <t>მარნეულის მუნიციპალიტეტში შეიქმნება ახალი ტიპის მუნიციპალური სერვისი, რომელიც უზრუნველყოფს მუნიციპალიტეტის ბრენდირების კონცეფციისა და ვიზუალური იდენტობის (ლოგო, სლოგანი, დიზაინ-ელემენტები)შემუშავებასა და მის პრაქტიკულ გამოყენებას. აღნიშნული სერვისი მოიცავს მუნიციპალიტეტის პოზიციონირების, საკომუნიკაციო გზავნილებისა და ვიზუალური სტანდარტების ჩამოყალიბებას, რაც ხელს შეუწყობს ადგილობრივი პროდუქციის, ტურისტული პოტენციალისა და საინვესტიციო შესაძლებლობების ეფექტიან წარმოჩენას.სერვისის დანერგვა უზრუნველყოფს ერთიანი კომუნიკაციის სტანდარტის დამკვიდრებას, მუნიციპალიტეტის ცნობადობის ზრდას</t>
  </si>
  <si>
    <t>მოქალაქეთა ფორუმების  ორგანიზება</t>
  </si>
  <si>
    <t>მარნეულის მუნიციპალიტეტი უზრუნველყოფს მოქალაქეთა ფორუმების რეგულარულ ორგანიზებას, როგორც მონაწილეობითი მმართველობის მნიშვნელოვან მექანიზმს. ფორუმები წარმოადგენს პლატფორმას, სადაც ადგილობრივი მოსახლეობა, სამოქალაქო საზოგადოება და სხვა დაინტერესებული მხარეები მონაწილეობენ მუნიციპალიტეტის განვითარების საკითხების განხილვაში, პრობლემების იდენტიფიცირებასა და რეკომენდაციების შემუშავებაში. აღნიშნული აქტივობა ხელს უწყობს გადაწყვეტილების მიღების პროცესში მოქალაქეთა ჩართულობის ზრდას, გამჭვირვალობისა და ანგარიშვალდებულების გაძლიერებას.</t>
  </si>
  <si>
    <t>2026-2037       (თანხა განსაზღვრულია 3 წლის ჭრილში)</t>
  </si>
  <si>
    <t>ფეხბურთის ფედერაციის განვითარების ფონდი</t>
  </si>
  <si>
    <t>მუნიციპალური განვითარების ფონდი</t>
  </si>
  <si>
    <t xml:space="preserve">აღსაზრდელებს შეეწყობათ ხელი პროფესიული განვითარებისთვის სხვადასხვა რესურსის შეთავაზებით. აღსაზრდელებს ასევე შეეწყობათ ხელი რომ მონაწილეობა მიიღონ სხვადასხვა ადგილობრივ და საერთაშორისო შეკრებებში. </t>
  </si>
  <si>
    <t>სტადიონის ხელოვნური საფარის განახლება-რეაბილიტაცია</t>
  </si>
  <si>
    <t>მოხდება სათამაშო მოედანზე ხელოვნური საფარის მკვებავი სპეციალური კაუჩუკის ფენის შეტანა</t>
  </si>
  <si>
    <t xml:space="preserve">800  000 </t>
  </si>
  <si>
    <t>განხორციელდება ბავშვთა სხვადასხვა ასაკობრივი გუნდების ერთ ჩემპიონატში მონაწილება, რომელსაც ორგანიზებას გაუწევს ალგეთი არენა, სადაც მოწვეულები იქნებიან საქართველოს  საფეხბურთო სკოლები</t>
  </si>
  <si>
    <t>2028-2037      (თანხა განსაზღვრულია 1 წლის ჭრილში)</t>
  </si>
  <si>
    <t>2029-2031</t>
  </si>
  <si>
    <t>მიკრო,მცირე  და საშუალო ბიზნესის მხარდაჭერა</t>
  </si>
  <si>
    <t>2029-2033</t>
  </si>
  <si>
    <t xml:space="preserve">სოფელ ახკერპში შეიქმნება ექსტრემალური და სათავგადასავლო სპორტის სპეციალიზებული ჰაბი, რაც გახდება ტურიზმის, ეკონომიკური დივერსიფიკაციისა და სამუშაო ადგილების შექმნის მამოძრავებელი სტიმული მთელი წლის განმავლობაში. ის იქნება კონკურენტუნარიანი, ტურისტული პროდუქტი აქტიური დასვენებისა და ადრენალინის მაძიებელი აუდიტორიისთვის. შეიქმნება სპორტული ინფრასტრუქტურა სპორტის კონკრეტული სახეობებისთვის, როგორიცაა ზიპლაინი, 
პარაპლანი, ცხენოსნობა, ველოსპორტი, პეინთბოლი, ლაზერული ტეგი, თოკების პარკი. შეიქმნება აღჭურვილობის გაქირავების, ინსტრუქტორის მომსახურების, სამაშველო პუნქტები. გაიხსნება კვების ობიექტები, და მარტივი განთავსების ადგილები (კემპინგი, სასტუმრო სახლი).  რეგულარულად ჩატარდება რეგიონული და ეროვნული სპორტული შეჯიბრებები.
</t>
  </si>
  <si>
    <t>საქართველოს ტურიზმის ეროვნული ადმინისტრაცია. საქართველოს ტურიზმის სააგენტო.</t>
  </si>
  <si>
    <t>განათლების, მეცნიერებისა და ახალგაზრდობის სამინისტრო</t>
  </si>
  <si>
    <t>საქართველოს გარემოს დაცვისა და სოფლის მეურნეობის სამინისტრო</t>
  </si>
  <si>
    <t xml:space="preserve">გარემოს დაცვის და სოფლის მეურნეობის სამინისტრო; ეკონომიკის და მდგრადი განვითარების სამინისტრო, </t>
  </si>
  <si>
    <t xml:space="preserve">გადასახედი მოედნების  მოწყობა </t>
  </si>
  <si>
    <t xml:space="preserve"> ეთნო  სახლის  მოწყობა</t>
  </si>
  <si>
    <t>ეთნო-გასტრონომიული ტურიზმის ხელშეწყობა</t>
  </si>
  <si>
    <t>ვებ გვერდის საშუალებით მარნეულის ტურისტული ძეგლების შესახებ ინფორმაციის მოძიება ვიზიტორებისთვის გამარტივდება, შეიქმნება ცალკეული საიტი, სადაც  განთავსდება სრული ინფორმაცია მარნეულის მუნიციპალიტეტში არსებული კულტურული ძეგლების შესახებ. ვებ გვერდზე განთავსდება თითოეული ძეგლის ლოკაციები. ვებ გვერდის შექმნის მიზანს წარმოადგენს, ცნობადობის გაზრდა და ინფორმაციის მოძიების გამარტივება საზოგადოებისთვის. QR კოდის საშუალებით ვიზიტორებს გამარტივებულად შეეძლებათ შესაბამის ვებ გვერდზე გადასვლა და რაც საბოლოოდ ინფორმაციულობის ხელმისაწვდომობას გაზრდის.</t>
  </si>
  <si>
    <t xml:space="preserve"> ცხენსაშენი  კერძო საკუთრებაშია,  რომელსაც ინგლისური და არაბული ჯიშის 110-მდე ცხენი ჰყავთ. მუნიციპალიტეტში   საცხენოსნო ტურიზმის  განვითარების  თვალსაზრისით  საუკეთესო  რესურსია, თუმცა ცხენსაშენის შესახებ ცნობადობა საზოგადოებაში დაბალია, შესაბამისად, ტურისტული ვებ გვერდის არსებობის შემთხვევაში განთავსდება დეტალური ინფორმაცია ყულარის ცხენსაშენის შესახებ. დამზადდება საინფორმაციო ვიდეორგოლი, რაც მიზნად ისახავს საცხენოსნო ტურიზმის განვითარებას და მეტი ვიზიტორის მოზიდვას მუნიციპალიტეტში. ასევე ცხენსაშენი საჭიროებს გაფართოებას, მცირე ინფრასტრუქტურულ განახლებას(სარბენი ბილიკი), რაც კერძო ინვესტიციის მოზიდვით იქნება შესაძლებელი.</t>
  </si>
  <si>
    <t>მუნიციპალიტეტში ტურისტს შეუძლია სხვადასხვა ეთნოსების  ტრადიციების გაცნობა. ამისათვის  კარგი  საშუალებაა   სოფელ შაუმიანში არსებული ყოფილი სკოლის შენობას ჩაუტარდეს  რეაბილიტაცია და მოეწყოს ეთნო სახლი. სადაც დამთვალიერებელს შესაძლებლობა ექნება ეთნო კულინარულ მასტერკლასებში მონაწილეობის. ეთნო სახლში მოეწყობა სატრენინგო სივრცე, სადაც მუდმივ რეჟიმში მოხდება ადგილობრივი მოსახლეობის გადამზადება ეთნო-კულინარიული ტურიზმის მიმართულებით.</t>
  </si>
  <si>
    <t xml:space="preserve"> არსებული სტატისტიკის თანახმად მარნეულის მუნიციპალიტეტის ვიზიტორთა უმრავლესობა დაინტერესებულია გასტრო ტურიზმით, შესაბამისად აღნიშნული მიმართულება საჭიროებს დახვეწას. მიზანშეწონილია ადგილობრივ მოსახლეობას ინტენსიურ რეჟიმში ჩაუტარდეს ტრენინგები, (ასევე, ეთნიკური უმცირესობებისათვის  გასაგებ ენაზე), ეთნო და გასტრონომიული ტრადიციების  ძირითადი მახასიათებლებისა და  ეთნო-გასტრონომიული ტურიზმის დადებითი მხარეების შესახებ.  საზოგადოების დაინტერესების მიმართულებით ჩატარდება ინტენსიური საინფორმაციო შეხვედრები მოსახლეობასთან.  რაც გამოიწვევს საზოგადოებაში ცნობადობის ამაღლებას და აღნიშნული სფეროს განვითარება/დახვეწას. </t>
  </si>
  <si>
    <t>2030-2035</t>
  </si>
  <si>
    <t>აქტიურად უნდა მოხდეს მოხალისეობის პოპულარიზაცია ადგილობრივ ახალგაზრდებში. შესაბამისად მოხალისეებს ყოველი ჩატარებული აქტივობის შემდეგ უნდა გადაეცეთ წამახალისებელი საჩუქრები ან სერთიფიკატები. ყოველწლიურად ჩატარდება საუკეთესო მოხალისის გამოვლენის ცერემონია. სამოქალაქო ცნობიერების გაზრდის მიმართულებით, თემატური ტრენინგ კურსების და ვორქშოპების ჩატარება განხორციელდება. ასევე, საინფორმაციო შეხვედრები ჩატარდება ყველა ადმინისტრაციულ ერთეულში, სადაც ახალგაზრდული მიმართულების შესახებ დეტალური ინფორმაცია იქნება გაზიარებული. ახალგაზრდების ჩართულობა გაიზრდება აქტიური პიარ კამპანიების, ტრენინგებისა და შემეცნებითი შეხვედრების განხორციელების გზით.</t>
  </si>
  <si>
    <t>2.1.1.38</t>
  </si>
  <si>
    <t xml:space="preserve">განხორციელდება ადგილობრივი ბრენდების ჩამოყალიბებისა და განვითარების მხარდაჭერა (ლოგოების, შეფუთვისა და ბრენდირებული პროდუქტების შემუშავება). აქტივობა მოიცავს ადგილობრივი მწარმოებლებისა და კოოპერატივის წევრების ტრენინგს თანამედროვე მარკეტინგულ მიდგომებში, მათ შორის პროდუქტის პოზიციონირებაში. გარდა ამისა, მხარდაჭერა გაეწევა პროდუქციის პოპულარიზაციას სხვადასხვა არხებით, მათ შორის ადგილობრივ და საერთაშორისო გამოფენებში, ბაზრობებსა და ფესტივალებში მონაწილეობით. </t>
  </si>
  <si>
    <t>განხორციელდება მხარდაჭერა საპილოტე გადამამუშავებელი კოოპერატივის შექმნის მსურველი ფერმერებისთვის, რომელიც გააერთიანებს ადგილობრივ მწარმოებლებს სოფლის მეურნეობის პროდუქტების (რძის პროდუქტები, თაფლი, ბოსტნეული და მწვანილი) ერთობლივი გადამუშავებისთვის. უზრუნველყოფილი იქნება საინფორმაციო და საგანმანათლებლო მხარდაჭერა, მათ შორის კოოპერატივის წევრებისთვის ტრენინგები მენეჯმენტის საფუძვლებში, ფინანსურ დაგეგმვაში, სურსათის ხარისხისა და უსაფრთხოების სტანდარტებში, ასევე მარკეტინგისა და ბრენდინგის საკითხებში.</t>
  </si>
  <si>
    <t xml:space="preserve">ადგილობრივ ფერმერებსა და მწარმოებლებს მხარდაჭერა გაეწევათ ორგანული სერტიფიცირების პროცესში. ისინი მიიღებენ საკონსულტაციო მომსახურებას საერთაშორისო და ეროვნული ორგანული წარმოების სტანდარტების, წარმოების პროცესის მოთხოვნების, ხარისხის კონტროლის სისტემების, პროდუქტის მიკვლევადობისა და სერტიფიცირებისთვის საჭირო დოკუმენტაციის შესახებ. </t>
  </si>
  <si>
    <t xml:space="preserve"> განხორციელდება ფერმერების ინფორმირება განახლებადი ენერგიის წყაროების დანერგვის შესახებ, რომელიც უზრუნველყოფს ენერგოეფექტურობის გაუმჯობესებას, საოპერაციო ხარჯების შემცირებას და მდგრადი სოფლის მეურნეობის განვითარების მხარდაჭერას. ორგანიზებული იქნება ტრენინგები და პრაქტიკული სემინარები სისტემების ექსპლუატაციის, მოვლა-პატრონობისა და ეკონომიკური ანალიზის შესახებ. ფერმერები მიიღებენ ინსტრუქციებს განახლებადი ენერგიის მათ ბიზნეს პროცესებში ინტეგრირების ,ასევე რეკომენდაციებს ხარჯების ოპტიმიზაციისა და წარმოების ეფექტურობის გაუმჯობესების შესახებ.
</t>
  </si>
  <si>
    <t xml:space="preserve">შეიქმნება სასწავლო პროგრამა, სადაც მონაწილეები მიიღებენ ცოდნას და პრაქტიკულ უნარებს მოსავლის როტაციის განხორციელებაში, ნიადაგის ნაყოფიერების გაზრდაში, ნიადაგის დეგრადაციის პრევენციასა და წყლის რესურსების რაციონალურ მართვაში. განსაკუთრებული ყურადღება დაეთმობა ეკოლოგიურად სუფთა სასოფლო-სამეურნეო პრაქტიკის პოპულარიზაციას, ორგანული სასუქების, კომპოსტის და ნიადაგის გაუმჯობესების სხვა ბუნებრივი მეთოდების გამოყენებას. განხორციელდება ფერმერებისთვის საინფორმაციისა და საკონსულტაციო მხარდაჭერა, მათ შორის მეთოდოლოგიური მასალების გავრცელება, სადემონსტრაციო ღონისძიებები და გამოცდილების გაზიარება.
</t>
  </si>
  <si>
    <t>2029–2031</t>
  </si>
  <si>
    <t>სოფელ წერაქვში განხორციელდება სამონასტრო კომპლექსისა და მიხეილ ჯავახიშვილის სახლ-მუზეუმის ტურები, ადგილობრივი გიდების მომზადება და თემატური მარშრუტების შემუშავება. მოხდება ტურისტების ჩართვა ადგილობრივ სოფლის მეურნეობასა და მეფუტკრეობაში. ჩატარდება სხვადასხვა პროდუქციის მომზადების მასტერკლასები(ყველის დამზადება, ფუტკრის მეურნეობაში მუშაობა და სხვ.). ტურისტებს შესაძლებლობა ექნებათ მონაწილეობა მიიღონ დეგუსტაციებში და ორგანული პროდუქტები(თაფლი, ყველი, ისპანახი) პირდაპირ მწარმოებლებისგან შეიძინონ. მოხდება მცირე ბიზნესის განვითარების სტიმულირება, შეიქმნება ოჯახური სასტუმრო სახლების ქსელი. შეიქმნება შესაბამისი კონტენტი, მოხდება პაკეტის ინტეგრაცია ქართული ტუროპერატორების შეთავაზებებში და აქტიური პოპულარიზაცია სოციალური მედიისა საშუალებით.</t>
  </si>
  <si>
    <t>სოფელ ოფრეთში მაღალმთიანი ტურისტული კომპლექსის შექმნა</t>
  </si>
  <si>
    <t>სოფელ ოფრეთის გარდაქმნა საპილოტე, კარგად აღჭურვილ მაღალმთიან ტურისტულ ცენტრად, რომელიც აერთიანებს ავთენტურ სოფლის ცხოვრებას გარანტირებულ კომფორტთან. კომპლექსი არ არის ერთი სასტუმრო, არამედ ურთიერთდაკავშირებული ობიექტებისა და სერვისების ქსელი, რომელიც ინტეგრირებულია არსებულ სოფელში.</t>
  </si>
  <si>
    <t>2032-2035</t>
  </si>
  <si>
    <t xml:space="preserve">განხორციელდება ხელშეწყობა რეგულარული ტრენინგების და პრაქტიკული სემინარების
დარგის ექსპერტების და სპეციალისტების ჩართვით. მიზნობრივი დაინტერესებული პირებისთვის, სადაც მოხდება მათ შორის სწავლება
 სოფლის მეურნეობაში გამოყენებადი ციფრული ინსტრუმენტების შესახებ.
</t>
  </si>
  <si>
    <t>ამოცანა 4.2.1</t>
  </si>
  <si>
    <t>მუნიციპალური სპორტული პროგრამების შესახებ ინფორმირებულობის ხელშეწყობა</t>
  </si>
  <si>
    <t>მუნიციპალიტეტი უზრუნველყოფს მუნიციპალური სპორტული პროგრამების შესახებ მოსახლეობის ინფორმირებულობის ზრდას მიზნობრივი საინფორმაციო კამპანიების, საჯარო კომუნიკაციის არხების (ვებ-გვერდი, სოციალური მედია, ადგილობრივი მედია) და თემატური შეხვედრების საშუალებით. აქტივობა მიზნად ისახავს მოქალაქეთა ჩართულობის გაზრდას სპორტულ პროგრამებში, მათი ხელმისაწვდომობის გაუმჯობესებას და ჯანსაღი ცხოვრების წესის პოპულარიზაციას.</t>
  </si>
  <si>
    <t>საქართველოს რეგიონალური განვითარების სამინისტრო</t>
  </si>
  <si>
    <t xml:space="preserve"> მარნეულის მუნიციპალიტეტის კულტურის ცენტრის სტრუქტურული ერთეულების, 6 სოფლის კულტურის სახლის (სოფ. სადახლო, სოფ. ალგეთი, სოფ. წერაქვი, სოფ. კაჩაგანი, სოფ. აღმამედლო, სოფ. თამარისი)  შენობა–ნაგებობის რეაბილიტაცია/აღჭურვა.</t>
  </si>
  <si>
    <t>2029–2037</t>
  </si>
  <si>
    <t xml:space="preserve"> მარნეულის მუნიციპალიტეტის კულტურის ცენტრის სტრუქტურული ერთეულების, 4 სოფლის ბიბლიოთეკის (სოფ. სადახლო, სოფ. სიონი, სოფ. შაუმიანი, სოფ. წერეთელი) შენობა–ნაგებობის რეაბილიტაცია/აღჭურვა.</t>
  </si>
  <si>
    <t xml:space="preserve"> მარნეულის მუნიციპალიტეტის კულტურის ცენტრის სტრუქტურული ერთეულების 2 მუზეუმის  (სოფ წერაქვის, მიხეილ ჯავახიშვილის საელობის მუზეუმის; სოფ. შაუმიანის, ალექსანდრე მელიქ ფაშაევის სახელობის მუზეუმის) შენობა–ნაგებობის რეაბილიტაცია/აღჭურვა.</t>
  </si>
  <si>
    <t xml:space="preserve">
სოფლის კულტურის სახლების სარგებლობაში არსებული შენობა–ნაგებობების უმრავლესობა ავარიული და სარეაბილიტაციოა, რაც ხელს უშლის კულტურის ცენტრს  საქმიანობის სრულფასოვნად განხორციელებასა და სოფლად მცხოვრები ადამიანებისთვის ჩვენი სერვისების ხელმისაწვდომობას..    საჭიროებები: შენობების გამაგრება რეაბილიტაცია; მატერიალუ-ტექნიკური ბაზით აღჭურვა; გათბობა–გაგრილების სისტემებით აღჭურვას; სველი წერტილების მოწყობა; სახანძრო უსაფრთხოების სისტემის მოწყობა;  სცენის მექანიზმების მოწყობა; განათება –გახმოვანების ტექნიკით აღჭურვა;  შენიშვნა: სოფ. კაჩაგანის კულტურის სახლის შენობა–ნაგებობას მინიჭებული აქვს კულტურული მემკვიდრეობის ძეგლის სტატუსი. რეაბილიტაციის პროცესი უნდა განხორციელდეს სპეციალური წესით,  შესაბამის უწყებებთან კოორდინაცია/შეთანხმებით. 
</t>
  </si>
  <si>
    <t xml:space="preserve">
სოფლის ბიბლიოთეკების სარგებლობაში არსებული შენობა–ნაგებობების უმრავლესობა ავარიული და სარეაბილიტაციოა, რაც ხელს უშლის კულტურის ცენტრს  საქმიანობის სრულფასოვნად განხორციელებასა და სოფლად მცხოვრები ადამიანებისთვის ჩვენი სერვისების ხელმისაწვდომობას.   საჭიროებები: შენობების გამაგრება რეაბილიტაცია; მატერიალუ-ტექნიკური ბაზით აღჭურვა; გათბობა–გაგრილების სისტემებით აღჭურვას; სველი წერტილების მოწყობა; სახანძრო უსაფრთხოების სისტემის მოწყობა;    სამკითხველო დარბაზების  და საცავების სტანდარტების შესაბამისად მოწყობა; ფონდების განახლება. შენიშვნა: სოფ. შაუმიანის ბიბლიოთეკის სარგებლობაში არსებულ  შენობა–ნაგებობას მინიჭებული აქვს კულტურული მემკვიდრეობის ძეგლის სტატუსი. რეაბილიტაციის პროცესი უნდა განხორციელდეს სპეციალური წესით,  შესაბამის უწყებებთან კოორდინაცია/შეთანხმებით. 
</t>
  </si>
  <si>
    <t xml:space="preserve">
მუზეუმების სარგებლობაში არსებული შენობა–ნაგებობები ავარიული და სარეაბილიტაციოა, რაც ხელს უშლის კულტურის ცენტრის  სამუზეუმოს საქმიანობის სრულფასოვნად განხორციელებასა და სოფლად მცხოვრები ადამიანებისთვის ჩვენი სერვისების ხელმისაწვდომობას.    საჭიროებები: შენობების რეაბილიტაცია; მატერიალუ-ტექნიკური ბაზით აღჭურვა; გათბობა–გაგრილების სისტემებით აღჭურვას; სველი წერტილების მოწყობა; სახანძრო უსაფრთხოების სისტემის მოწყობა;   საექსპოზიციო დარბაზების და ფონსაცავების განახლება/რეაბილიტაცია სტანდარტების შესაბამისადა.  შენიშვნა:სოფ. შაუმიანის – ალექსანდრე მელიქ ფაშაევის სახელობის მუზეუმის სარგებლობაში არსებულ  შენობა–ნაგებობას მინიჭებული აქვს კულტურული მემკვიდრეობის ძეგლის სტატუსი. რეაბილიტაციის პროცესი უნდა განხორციელდეს სპეციალური წესით,  შესაბამის უწყებებთან კოორდინაცია/შეთანხმებით. 
</t>
  </si>
  <si>
    <t>საქართველოს კულტურის  სამინისტრო; სსიპ კოლეჯი მოდუსი</t>
  </si>
  <si>
    <t>2028–2033</t>
  </si>
  <si>
    <t xml:space="preserve">2027–2037  (თანხა განსაზღვრულია ორი წლის ჭრილში) </t>
  </si>
  <si>
    <t xml:space="preserve">2026–2037 (თანხა განსაზღვრულია სამი წლის ჭრილში) </t>
  </si>
  <si>
    <t>მუნიციპალური თეატრის ჩამოყალიბება</t>
  </si>
  <si>
    <t xml:space="preserve">კულტურის ცენტრის თეატრალურ ხელოვნებაში უწყვეტი მონაწილეობის,  მრავალწლიანი გამოცდილებისა და თეატრალური ხელოვნების განვითარების პროცესში გაწეული შრომის/ მიღწეული შედეგების გათვალისწინებით დგას აუცილებლობა ჩამოყალიბდეს მარნეულის მუნიციპალური თეატრი, რომელიც სამომავლოდ უზრუნველჰყოფს:
1. რეგიონულ დონეზე კულტურული პოლიტიკის განმტკიცებას და თეატრალური ხელოვნების სისტემურ განვითარებას;
2. ეთნიკური მრავალფეროვნების ასახვას, კულტურათაშორისი დიალოგისა და ინტეგრაციის სივრცის შექმნას;
3. ახალგაზრდების ჩართვას თეატრალურ საქმიანობაში, მათი პროფესიული განვითარებისა და შემოქმედებითი უნარების გაძლიერებას (მუნიციპალური თეატრი ახალგაზრდებისთვის გახდება პრაქტიკული სწავლისა და პროფესიული ზრდის პლატფორმა);
4. მარნეულის მუნიციპალიტეტის კულტურული იმიჯისა და ცნობადობის ზრდას ქვეყნის მასშტაბით;
5. მუნიციპალიტეტის ტურისტული პოტენციალის გაზრდას (ფესტივალების, პრემიერებისა და საერთაშორისო პროექტების მეშვეობით);
6. სოციალური თემების აქტუალიზაციასა და საზოგადოებრივ დისკურსში ჩართვას (სოციალური თეატრის განვითარება);
7. ადგილობრივი შემოქმედებითი რესურსის გამოვლენასა და მხარდაჭერას (რეჟისორები, მსახიობები, დრამატურგები).
</t>
  </si>
  <si>
    <t>2029–2030</t>
  </si>
  <si>
    <t>გავლენის ინდიკატორი 4.3.:</t>
  </si>
  <si>
    <t>ამოცანა 4.3.1</t>
  </si>
  <si>
    <t>4.3.1.1.</t>
  </si>
  <si>
    <t>4.3.1.4</t>
  </si>
  <si>
    <t>მარნეულის მუნიციპალიტეტის ტურისტული გვერდის მოდერნიზაცია</t>
  </si>
  <si>
    <t>მუნიციპალიტეტის ტერიტორიაზე შრომის ბაზრის მოთხოვნებზე მორგებული პროფესიული განათლებისა და გადამზადების პროგრამების მხარდაჭერა, რაც ხელს შეუწყობს ადგილობრივი მოსახლეობის, განსაკუთრებით ახალგაზრდებისა და მოწყვლადი ჯგუფების, დასაქმების შესაძლებლობების ზრდას. აქტივობა მოიცავს პროფესიულ კოლეჯებთან, კერძო სექტორთან და სახელმწიფო უწყებებთან თანამშრომლობას, მოკლევადიანი კურსების, პრაქტიკული სწავლებისა ხელშეწყობას.</t>
  </si>
  <si>
    <t xml:space="preserve">2027-2037 </t>
  </si>
  <si>
    <t>ალგეთი არენაზე შესაბამისი სტანდარტების ინფრასტრუქტურის მოწყობა (მოსასვენებელი სივრცეები; სატრენაჟორო დარბაზი და სხვა)</t>
  </si>
  <si>
    <t>ანგარიშები; ფოტო მასალა</t>
  </si>
  <si>
    <t xml:space="preserve">ანგარიშები; </t>
  </si>
  <si>
    <t>ფერმერებისთვის თანამედროვე აგროტექნოლოგიების (წვეთოვანი სარწყავი სისტემები, თანამედროვე ტექნიკა, სენსორები, ციფრული აგროსერვისები) დანერგვის ხელშეწყობა ცოდნის გაზიარების და საკონსულტაციო მხარდაჭერის გზით, რათა გაიზარდოს პროდუქტიულობა და შემცირდეს დანახარჯები.თანამედროვე აგროტექნოლოგიების დანერგვის მხარდაჭერა, რაც მიზნად ისახავს სოფლის მეურნეობის პროდუქტიულობის ზრდას, რესურსების ეფექტიან გამოყენებას, მოსავლიანობის გაუმჯობესებას და კლიმატგონივრული აგრარული პრაქტიკების გავრცელებას.</t>
  </si>
  <si>
    <t xml:space="preserve">ჩატარდება კვლევა და  მიწების ინვენტარიზაცია ინდუსტრიული ზონებისთვის და  ლოჯისტიკური ცენტრებისთვის .
შემდეგ, შემუშავდება და დამტკიცდება შესაბამისი დოკუმენტი  ინდუსტრიული ზონის კონცეფციებით. 
</t>
  </si>
  <si>
    <t>2026–2027</t>
  </si>
  <si>
    <t>2035-2036</t>
  </si>
  <si>
    <t>2028-2031</t>
  </si>
  <si>
    <t>2027-2037       (თანხა განსაზღვრულია 2 წლის ჭრილში)</t>
  </si>
  <si>
    <t>სოფელ წერაქვში ტურიზმის სერვისის შექმნა</t>
  </si>
  <si>
    <t>2.2.1.4</t>
  </si>
  <si>
    <t>გერმანელმა  მოსახლეობამ 1908 წელს კოლონია ტრაუბენბერგი (დღევანდელი თამარისი)   დააარსა. ტრაუბენბერგი ქართულად ყურძნის მთას ნიშნავს. აქ მთავარი სასოფლო-სამეურნეო დარგი მეღვინეობა იყო.  ამჟამად  შემორჩენილია  გერმანული სასაფლაოები,  საცხოვრებელი სახლები, ღვინის ქარხანისა და  კრამიტის ქარხნის ნაშთები. სივრცის სამომავლო განვითარებისთვის საჭიროა სამუზეომო ინფრასტრუქტურის მოწყობა, კერძოდ ძველი გერმანული სახლის გამოსყიდვა და მისი გარდაქმნა ღვინის მუზეუმად, რადგან სოფლის ისტორიული წარსული პირდაპირ დაკავშირებულია მეღვინეობასა და ყურძნის კულტურასთან, რაც სამომავლოდ მუნიციპალიტეტის ტურისტულ პოტენციალს გაზრდის და საწყის ბიძგს მისცემს კერძო მეწარმეობას. ძეგლის შესახებ ინფორმაცია განთავსდება საერთაშორისო ენებზე, შესაბამის ტურისტულ ვებ გვერდებზე, შესაბამისად ინფორმაციის მოძიება გახდება ყველასთვის ხელმისაწვდომი. დამზადდება მოკლე მეტრაჟიანი ფილმი ქართულ და ინგლისურ ენებზე, სოფლის გერმანული ისტორიის შესახებ, რაც დამატებით დაინტერესებას გამოიწვევს. აღნიშნული პროექტის განხორციელებით მუნიციპალიტეტში შეიქმნება პატარა ღვინის ტურისტული ჰაბი, რაც ვიზიტორთა რაოდენობას მკვეთრად გაზრდის.</t>
  </si>
  <si>
    <t>რეგიონული და საქართველოს მასშტაბით საფეხბურთო ფესტივალების ორგანიზება</t>
  </si>
  <si>
    <t xml:space="preserve">ალგეთი არენას აღსაზრდელების შესაძლებლობების და პოტენციალის რეალიაციისთვის ხელშემწყობი ნაბიჯების გადადგმა </t>
  </si>
  <si>
    <t>1.2.1.2</t>
  </si>
  <si>
    <t>საქართველოს  კულტურის  სამინისტრო/რეგიონული განვითარების სამინისტრო</t>
  </si>
  <si>
    <t>2028-2030      (თანხა განსაზღვრულია 1 წლის ჭრილში)</t>
  </si>
  <si>
    <t>2028-2032              (თანხა განსაზღვრულია 1 წლის ჭრილში)</t>
  </si>
  <si>
    <t>2.1.3.1</t>
  </si>
  <si>
    <t xml:space="preserve">ამოცანის შედეგის ინდიკატორი  4.2.1. </t>
  </si>
  <si>
    <t>4.2.1.1.</t>
  </si>
  <si>
    <t>4.2.1.2</t>
  </si>
  <si>
    <t>4.2.1.3</t>
  </si>
  <si>
    <t>4.2.1.4</t>
  </si>
  <si>
    <t>4.2.1.5</t>
  </si>
  <si>
    <t>4.2.1.6</t>
  </si>
  <si>
    <t>ქალაქ მარნეულის სამუსიკო სკოლის შენობა–ნაგებობის დემოტაჟი და მის ნაცვლად თანამედროვე სტანდარტების შესაბამისი შენობის აშენება</t>
  </si>
  <si>
    <t>მუნიციპალიტეტის ოფიციალურ ვებ გვერდზე ელექტრონული სერვისის დამატება / დახვეწა</t>
  </si>
  <si>
    <t xml:space="preserve">ინფორმაციის ხელიმისაწვდომობის და ჩართულობის გაზრდის კუთხით, ოფიციალურ საიტზე დაემატება მაგალითად ინტერაქტიული რუკა, რაც მოიცავს სხვადასხვა მიმართულების სერვისებს. ასევე, შესაძლებელია მოწყვლადი ჯგუფებისთვის ადაპტირებული ელ. სერვისის შეთავაზება </t>
  </si>
  <si>
    <t xml:space="preserve">მოწყობილი ინფრასტრუქტურული ელემენტების რაოდენობა (სატრენაჟორო დარბაზი, მოსასვენებელი სივრცე და სხვ.); </t>
  </si>
  <si>
    <t>საინფორმციო კამპანიების დოკუმენტაცია; ფოტო ვიდეო მასალა</t>
  </si>
  <si>
    <t>მუნიციპალიტეტის მასშტაბით არსებულ სტრატეგიულ ადგილებში მოხდება ეტაპობრივად გამწვანების ზოლების და ახალი ნარგავების გაშენების პროცესი</t>
  </si>
  <si>
    <t>მუნიციპალიტეტის ტერიტორიის შეფასება და სტიქუირი რუკების განახლების პროცესი პარტნიორ უწყებასთან ერთად. ამავდროულად, შერჩეულ ლოკაციებზე ინფრასტრუქტურის მოწყობა (მაგ. ნაპირსამაგრი სამუშაოები და სხვა)</t>
  </si>
  <si>
    <t>ანგარიშები; ტურნირების ოფიციალური შედეგები</t>
  </si>
  <si>
    <t>ფოტო მასალა; ღონისძიებების ანგარიშები</t>
  </si>
  <si>
    <t>ანგარიშები; ფოტო/ვიდეო მასალა</t>
  </si>
  <si>
    <t>ფოტო მასალა; საინფორმაციო კამპანიების ანგარიშები</t>
  </si>
  <si>
    <t>ანგარიშები; ფოტო-მასალა</t>
  </si>
  <si>
    <t>ინვენტარიზაციის ანგარიში; მონიტორინგის რუკა; ფოტო-მასალა</t>
  </si>
  <si>
    <t>შემუშავებული და დანერგილი მოსაკრებლის სისტემა; რეგისტრირებული გადამხდელების რაოდენობა; ამოღებული მოსაკრებლის მოცულობა (წლიურად);</t>
  </si>
  <si>
    <t>ქალაქ მარნეულის გენ–გეგმის შემუშავება</t>
  </si>
  <si>
    <t>საჭიროებას წარმოადგენს შემუშავდეს ქალაქ მარნეულის გენ–გეგმა.არსებული გენ–გეგმა ხელს შეუწყობს ქაოტური განაშენიანების შეჩერებას.</t>
  </si>
  <si>
    <t>ქალაქ მარნეულში, 9 აპრილის ქუჩის მიმდებარედ მდინარე ალგეთის კალაპოტის გაწმენდა (საჭიროების შემთხვევაში ნაპირსამაგრის რეაბილიტაცია)</t>
  </si>
  <si>
    <t>ქალაქ მარნეულში 9 აპრილის ქუჩის მიმდებარედ მდინარე ალგეთზე რეაბილიტაცია ჩაუტარდება ნაპირსამაგრს.   ნაპირსამაგრის რეაბილიტაცია შეამცირებს წყალდიდობისა და ნაპირის ეროზიის რისკებს, დაიცავს საცხოვრებელ სახლებსა და ინფრასტრუქტურას, გააძლიერებს ტერიტორიის უსაფრთხოებას და უზრუნველყოფს მოსახლეობის დაცულობას სტიქიური საფრთხეებისგან.</t>
  </si>
  <si>
    <t>სოფელ ხუტორ ლეჟბადინში მოეწყობა მდინარე ალგეთზე ნაპირსამაგრი. ნაპირსამაგრი კონსტრუქციის მოწყობა შეამცირებს წყალდიდობისა და ნაპირის ეროზიის რისკებს, დაიცავს საცხოვრებელ სახლებსა და ინფრასტრუქტურას, გააძლიერებს ტერიტორიის უსაფრთხოებას და უზრუნველყოფს მოსახლეობის დაცულობას სტიქიური საფრთხეებისგან.</t>
  </si>
  <si>
    <t>სოფელ ალგეთში მოეწყობა მდინარე ალგეთზე ნაპირსამაგრი.  ნაპირსამაგრი კონსტრუქციის მოწყობა შეამცირებს წყალდიდობისა და ნაპირის ეროზიის რისკებს, დაიცავს საცხოვრებელ სახლებსა და ინფრასტრუქტურას, გააძლიერებს ტერიტორიის უსაფრთხოებას და უზრუნველყოფს მოსახლეობის დაცულობას სტიქიური საფრთხეებისგან.</t>
  </si>
  <si>
    <t>ქ. მარნეულის კულტურის სახლს ჩაუტარდება სრული რეაბილიტაცია. კულტურის სახლის სრული რეაბილიტაცია გააუმჯობესებს კულტურულ ინფრასტრუქტურას, შექმნის კომფორტულ და უსაფრთხო სივრცეს ღონისძიებებისთვის, გაახალისებს საზოგადოებრივ და შემოქმედებით აქტივობებს, ხელს შეუწყობს ახალგაზრდებისა და ადგილობრივი საზოგადოების ჩართულობას და გააძლიერებს ქალაქის კულტურულ ცხოვრებას.</t>
  </si>
  <si>
    <t>ქალაქ მარნეულში კულტურის სახლის რეაბილიტაცია-რეკონსტრუქცია</t>
  </si>
  <si>
    <t>მარნეულის მუნიციპალიტეტი სოფ. წერეთელში მულტიფუნქციური სპორტული კომპლექსის მშენებლობა</t>
  </si>
  <si>
    <t>მარნეულის მუნიციპალიტეტის სოფელ ალგეთში მულტიფუნქციური სპორტული კომპლექსის მშენებლობა</t>
  </si>
  <si>
    <t>მარნეულის მუნიციპალიტეტის სოფელ სადახლოში მულტიფუნქციური სპორტული კომპლექსის მშენებლობა</t>
  </si>
  <si>
    <t xml:space="preserve">მარნეულის მუნიციპალიტეტის მერიის შენობას ჩაუტარდება ნაწილობრივ რეაბილიტაცია. შენობის ნაწილობრივი რეაბილიტაცია გააუმჯობესებს სამუშაო პირობებსა და მომსახურების ხარისხს, გახდის შენობას უფრო უსაფრთხოსა და ფუნქციონალურს, </t>
  </si>
  <si>
    <t>ქალაქ  მარნეულის N5 საჯარო სკოლის სახანძრო უსაფრთხოებისთვის საჭირო ინფრასტრუქტურის მოწყობა</t>
  </si>
  <si>
    <t>სოფელ სადახლოში მოეწყობა სრულიად ახალი მულტიფუნქციონალური სპორტული კომპლექსი</t>
  </si>
  <si>
    <t>2.1.2.13</t>
  </si>
  <si>
    <t>ქალაქ მარნეულში, ა(ა)იპ ,,სუფთა მარნეული”-ს და შპს ,,მარნეულის სოფწყალი”-ს საქმიანობისათვის საჭირო შენობების მიმდებარე ტერიტორიის კეთილმოწყობა</t>
  </si>
  <si>
    <t xml:space="preserve">
 ქალაქ  მარნეულში ჟორდანიას ქუჩაზე, ტროტუარის და სანიაღვრე არხის მოწყობა/რეაბილიტაცია</t>
  </si>
  <si>
    <t xml:space="preserve">
ქალაქ მარნეულში რუსთაველის ქუჩის რეაბილიტაცია</t>
  </si>
  <si>
    <t xml:space="preserve"> სოფელ აღმამედლოს შიდა გზების რეაბილიტაცია</t>
  </si>
  <si>
    <t xml:space="preserve">
სოფელ დიდი მუღანლოში შიდა გზების რეაბილიტაცია</t>
  </si>
  <si>
    <t xml:space="preserve">
 სოფელ წერეთელში შიდა გზების რეაბილიტაცია </t>
  </si>
  <si>
    <t>სოფელ ზემო ყულარში (ცხენსაშენი) შიდა გზების რებილიტაცია</t>
  </si>
  <si>
    <t xml:space="preserve">
 სოფელ  შაუმიანში შიდა გზების რებილიტაცია(რ/ბეტონის საფარით)</t>
  </si>
  <si>
    <t xml:space="preserve">
სოფელ წერაქვის და სიონის შიდა გზების რეაბილიტაცია(რკ/ბეტონის საფარით)</t>
  </si>
  <si>
    <t xml:space="preserve">
კიდევაც დაიზრდებია ძეგლიდან ხიდამდე 26 მაისის ქ. ტროტუარის მოწყობა</t>
  </si>
  <si>
    <t xml:space="preserve"> 
სოფელ ბეითარაბჩის შიდა გზების რეაბილიტაცია </t>
  </si>
  <si>
    <t xml:space="preserve">
სოფელ დაშტაფაში შიდა გზების რეაბილიტაცია</t>
  </si>
  <si>
    <t xml:space="preserve">
სოფელ ყუდროს მისასვლელი გზის  რეაბილიტაცია </t>
  </si>
  <si>
    <t xml:space="preserve">
სოფელ შულავერში შიდა გზების რეაბილიტაცია </t>
  </si>
  <si>
    <t xml:space="preserve">
 სოფელ თაზაქენდში შიდა გზების რეაბილიტაცია</t>
  </si>
  <si>
    <t xml:space="preserve">
 სოფელ კირიხლო და სოფელ ენიქენდში დამაკავშირებელი გზის მოწყობა</t>
  </si>
  <si>
    <t xml:space="preserve">
სოფელ დამიაში შიდა გზის მოასფალტება- ასფალტო ბეტონის საფარით</t>
  </si>
  <si>
    <t xml:space="preserve">
სოფელ გიულბახში შიდა გზების რეაბილიტაცია</t>
  </si>
  <si>
    <t xml:space="preserve">
სოფელ კასუმლოში შიდა გზების რეაბილიტაცია</t>
  </si>
  <si>
    <t xml:space="preserve">
სოფელ აღმამედლოში შიდა გზების რეაბილიტაცია</t>
  </si>
  <si>
    <t xml:space="preserve">
სოფელ კაპანახჩის ტერიტორიულ ერთეულში შემავალ სოფლებში შიდა გზების რეაბილიტაცია (ალგეთის მევენახეობა, ქეშალო ,ილმაზლო , კაპანახჩი , I ქესალო II ქესალო)</t>
  </si>
  <si>
    <t xml:space="preserve">
სოფელ ახლოლალოში შიდა გზების რეაბილიტაცია</t>
  </si>
  <si>
    <t xml:space="preserve">
სოფელ იმირში შიდა  შიდა გზების რეაბილიტაცია</t>
  </si>
  <si>
    <t xml:space="preserve">
 სოფელ ბეგლიარის შიდა გზების რეაბილიტაცია</t>
  </si>
  <si>
    <t>ქალაქ მარნეულის სმპ-ს დასახლებაში, ხრამ არხზე არსებული საავტომობილო ხიდის დემონტაჟი და ახალი ხიდის მშენებლობა</t>
  </si>
  <si>
    <t>სოფელ ყიზილაჯლოში, ხრამ არხზე ახალი ხიდის მშენებლობა</t>
  </si>
  <si>
    <t xml:space="preserve">
სოფელ ყიზილაჯლოში შიდა გზების რეაბილიტაცია</t>
  </si>
  <si>
    <t>სატრანსპორტო საშუალებების განახლება და მოდერნიზაცია (უსაფრთხოების, გარემოსდაცვითი და ტექნიკური ნორმების დაკმაყოფილებით)</t>
  </si>
  <si>
    <t>ქალაქ მარნეულში, ჯავახიშვილის ქუჩაზე არსებული სარწყავი არხის რეაბილიტაცია</t>
  </si>
  <si>
    <t>სოფელ ალგეთში სასმელი წყლის ახალი სისტემის მოწყობა</t>
  </si>
  <si>
    <t>სოფელ შაუმიანში სასმელი წყლის ახალი სისტემის მოწყობა</t>
  </si>
  <si>
    <t>სოფელ ცოფში  სასმელი წყლის ახალი სისტემის მოწყობა</t>
  </si>
  <si>
    <t>სოფელ ახკულაში  სასმელი წყლის ახალი სისტემის მოწყობა</t>
  </si>
  <si>
    <t>ორგანული პროდუქტის სერტიფიცირების მხარდაჭერა</t>
  </si>
  <si>
    <t>ორგანული სოფლის მეურნეობის განვითარების პროგრამის ხელშეწყობა</t>
  </si>
  <si>
    <t>ადგილობრივი პროდუქციის მარკეტინგისა და გაყიდვების მხარდაჭერა</t>
  </si>
  <si>
    <t>არსებული ნაგავსაყრელების სრული ინვენტარიზაცია და სტიქიური ნაგავსაყრელების მონიტორინგის რუკის შექმნა</t>
  </si>
  <si>
    <t>ქაოსური ნაგავსაყრელების დახურვის სამუშაოების განხორციელება</t>
  </si>
  <si>
    <t>მუნიციპალიტეტში სტიქიური რისკების რუკების შექმნა  და შესაბამისი ინფრასტრუქტურის მოწყობა</t>
  </si>
  <si>
    <t>ახალგაზრდებში მოხალისეობრივი საქმიანობის  პოპულარიზაცია</t>
  </si>
  <si>
    <t xml:space="preserve">ქალაქ მარნეულში ახალგაზრდული ჰაბის შექმნა </t>
  </si>
  <si>
    <t>ახალგაზრდული ფესტივალის ორგანიზება</t>
  </si>
  <si>
    <t xml:space="preserve"> საგანმანათლებლო და შემოქმედებითი პროგრამების გაფართოება და კულტურული პროცესების აქტიურობის გაზრდა</t>
  </si>
  <si>
    <t xml:space="preserve">
ქალაქ მარნეულის გზების რეაბილიტაცია</t>
  </si>
  <si>
    <t>დოკუმენტაცია/ანგარიშები; მონაწილეთა სიები;</t>
  </si>
  <si>
    <t>გაგის  ციხე  თავის  ნაქალაქარით მარნეული-წითელი ხიდის საავტომობილო გზაზე მდებარე, მეთერთმეტე საუკუნით დათარიღებული, საქართველოს ისტორიაში  წარმოადგენდა საქართველოს სამხრეთით ფორ პოსტს. საჭიროებს არქეოლოგიურ კვლევას და  სარეაბილიტაციო სამუშაოებს, საგრძნობლად   გაზრდის  ისტორიულ  ტურიზმის მოყვარულ  ვიზიტორთა  რაოდენობას.</t>
  </si>
  <si>
    <t>დოკუმენტაცია/ანგარიშები; ტურისტული სტატისტიკა;  ფოტო მასალა</t>
  </si>
  <si>
    <t>დოკუმენტაცია/ანგარიშები; ფოტო მასალა</t>
  </si>
  <si>
    <t>ანგარიშები; ფოტო მასალა; ტურიზმის სტატისტიკა</t>
  </si>
  <si>
    <t xml:space="preserve"> ანგარიშები;  ფოტო მასალა; ღონისძიებების მონაცემები</t>
  </si>
  <si>
    <t>ანგარიშები; სტატისტიკური ბაზები/რეესტრი; ფოტო/ვიდეო მასალა</t>
  </si>
  <si>
    <t>ტურიზმის განვითარების ხელშეწყობა</t>
  </si>
  <si>
    <t>ინფრასტრუქტურული და სივრცითი განვითარება</t>
  </si>
  <si>
    <t>ახალგაზრდების მხარდაჭერა</t>
  </si>
  <si>
    <t>სპორტის განვითარების ხელშეწყობა</t>
  </si>
  <si>
    <t>მუნიციპალიტეტის მმართველობითი სისტემის გაძლიერება</t>
  </si>
  <si>
    <t>პროგრამებში/ღონისძიებებში ახალგაზრდების ჩართულობის მაჩვენებლის ზრდა, %</t>
  </si>
  <si>
    <t>პრევენციული, სკრინინგული და დაავადებათა კონტროლის პროგრამების ხელშემწყობი ღონისძიებების განხორციელება</t>
  </si>
  <si>
    <t>მუნიციპალიტეტში არსებული ჯანდაცვის სერვისების შესახებ მოსახლეობის ინფორმირებულობის და ხელმისაწვდომობის გაზრდა</t>
  </si>
  <si>
    <t>მიზანი 4.4</t>
  </si>
  <si>
    <t>ამოცანა 4.4.1</t>
  </si>
  <si>
    <t>სკოლამდელი, ზოგადი და პროფესიული განათლების ხელშეწყობა</t>
  </si>
  <si>
    <t>პრიორიტეტი 4. განათლება, კულტურა, სპორტი და ახალგაზრდობა</t>
  </si>
  <si>
    <t>ბაღების პერსონალის პროფესიული განვითარების ხელშეწყობა.</t>
  </si>
  <si>
    <t>ეთნიკური უმცირესობებით დასახლებულ სოფლებში, ბილინგვური განათლების ხელშეწყობა</t>
  </si>
  <si>
    <t>სკოლამდელი აღზრდისა და განათლების პროგრამების (მათ შორის ინკლუზიური) გაუმჯობესების მხარდაჭერა;</t>
  </si>
  <si>
    <t>4.4.1.1</t>
  </si>
  <si>
    <t>4.4.1.2</t>
  </si>
  <si>
    <t>4.4.1.3</t>
  </si>
  <si>
    <t>4.4.1.4</t>
  </si>
  <si>
    <t>4.4.1.5</t>
  </si>
  <si>
    <t>მასწავლებელთა  სატრანსპორტო ხელმისაწვდომობის მხარდაჭერა</t>
  </si>
  <si>
    <t xml:space="preserve">მუნიციპალიტეტში მცხოვრები ეთნიკური/ეროვნული უმცირესობებისთვის და სხვა დაინტერესებული პირებისთვის სახელმწიფო ენის სწავლება </t>
  </si>
  <si>
    <t xml:space="preserve">სსიპ ზურაბ ჟვანიას სახელობის სახელმწიფო ადმინისტრირების სკოლის „სახელმწიფო ენის სწავლებისა და ინტეგრაციის პროგრამის" ფარგლებში, მუნიციპალიტეტში მცხოვრები ეთნიკური/ეროვნული უმცირესობებისთვის და სხვა დაინტერესებული პირებისთვის სახელმწიფო ენის სწავლება </t>
  </si>
  <si>
    <t>პროგრამით გადამზადებული ეროვნული უმცირესობის წარმომადგენელთა რაოდენობა (წელიწადში არანაკლებ 800 პირი)</t>
  </si>
  <si>
    <t>სსიპ ზურაბ ჟვანიას სახელობის სახელმწიფო ადმინისტრირების სკოლის ანგარიში</t>
  </si>
  <si>
    <t>სსიპ ზურაბ ჟვანიას სახელობის სახელმწიფო ადმინისტრირების სკოლა</t>
  </si>
  <si>
    <t>სახელმწიფო ენის პოპულარიზების მიზნით მუნიციპალიტეტის მასშტაბით სხვადასხვა ღონისძიების დაგეგმვა-განხორციელება</t>
  </si>
  <si>
    <t>სსიპ ზურაბ ჟვანიას სახელობის სახელმწიფო ადმინისტრირების სკოლის მიერ მუნიციპალიტეტში ჩატარდება ღია კარის დღეები/საინფორმაციო შეხვედრები.</t>
  </si>
  <si>
    <t>ჩატარებული ღია კარის დღეების/საინფორმაციო შეხვედრების რაოდენობა (წელიწადში არანაკლებ 4 შეხვედრა)</t>
  </si>
  <si>
    <t>მუნიციპალიტეტში  ხელშეწყობილია "ადრეული განათლების კურიკულუმი -თამაში" დანერგვა (ადრეული და სკოლამდელი დაწესებულებების ადმინისტრაციული და საგანმანათლებლო პერსონალის კონსულტირება  2 საპილოტე ადრეულ და სკოლამდელ აღზრდისა და განათლების დაწესებულებაში )</t>
  </si>
  <si>
    <t>ხელშეწყობილია ადრეული და სკოლამდელი დაწესებულებების ადმინისტრაციული და საგანმანათლებლო პერსონალის პროფესიული განვითარება 2 საპილოტე ადრეულ და სკოლამდელ აღზრდისა და განათლების დაწესებულებაში</t>
  </si>
  <si>
    <t>სსიპ-მასწავლებელთა პროფესიული განვითარების ეროვნული  ცენტრის  წლიური ანგარიში</t>
  </si>
  <si>
    <t>სსიპ-მასწავლებელთა პროფესიული განვითარების ეროვნული  ცენტრი</t>
  </si>
  <si>
    <t>სსიპ კოლეჯი მოდუსის მცირე სარეაბილიტაციო სამუშაოები და აღჭურვილობის განახლება</t>
  </si>
  <si>
    <t>სასწავლო პროცესის ხარისხის გაუმჯობესებისა და ავტორიზაციის სტანდარტებთან შესაბამისობაში მოყვანის მიზნით</t>
  </si>
  <si>
    <t>კოლეჯში განხორციელებულია მცირე სარეაბილიტაციო სამუშაოები და განახლებულია აღჭურვილობა</t>
  </si>
  <si>
    <t>საქართველოს განათლების, მეცნიერებისა და ახალგაზრდობის სამინისტრო</t>
  </si>
  <si>
    <t>2031-2033</t>
  </si>
  <si>
    <t>4.4.1.6</t>
  </si>
  <si>
    <t>4.4.1.7</t>
  </si>
  <si>
    <t>4.4.1.8</t>
  </si>
  <si>
    <t>გამოკითხული მოსახლეობის კმაყოფილება მუნიციპალური სერვისებით, %</t>
  </si>
  <si>
    <t>მხარდაჭერილი ბიზნეს სუბიექტების რაოდენობა;</t>
  </si>
  <si>
    <t>ჩატარებული ფორუმების და საინვესტიციო შეხვედრების რაოდენობა</t>
  </si>
  <si>
    <t>შეხვედრის ანგარიშები</t>
  </si>
  <si>
    <t>შექმნილი საინვესტიციო მიწის ბანკი; ჩატარებული კვლევა</t>
  </si>
  <si>
    <t xml:space="preserve">მუნიციპალური საინვესტიციო მიწის ბანკის ოფიციალური რეესტრი; კვლევის და ინვენტარიზაციის მონაცემები
</t>
  </si>
  <si>
    <t xml:space="preserve">მხარდაჭერილი მეღვინეობის განვითარების პროგრამების რაოდენობა; პროგრამაში ჩართული მეღვინეების რაოდენობა; </t>
  </si>
  <si>
    <t xml:space="preserve">პროფესიული განათლებისა და გადამზადების პროგრამებში ჩართული ბენეფიციარების რაოდენობა; წარმატებით დასრულებული კურსების მონაწილეთა წილი; </t>
  </si>
  <si>
    <t xml:space="preserve">პროგრამაში ჩართული ახალგაზრდების რაოდენობა; განხორციელებული პროგრამების რაოდენობა; </t>
  </si>
  <si>
    <t>ინფრასტრუქტურული პროექტების ანგარიშები; ფოტო/ვიდეო მასალა; ვიზიტორთა სტატისტიკა</t>
  </si>
  <si>
    <t>ვიზიტორთა აღრიცხვის მონაცემები; ფოტო/ვიდეო მასალა; ანგარიში</t>
  </si>
  <si>
    <t>კულტურული მემკვიდრეობის მიმართულებით დაინტერესებული პირებისთვის ტრენინგების ჩატარება</t>
  </si>
  <si>
    <t xml:space="preserve">ჩატარებული ტრენინგების რაოდენობა; გადამზადებული კადრების რაოდენობა; </t>
  </si>
  <si>
    <t xml:space="preserve">რეაბილიტირებული კულტურული ძეგლების რაოდენობა; გაუმჯობესებული ფიზიკური მდგომარეობის მქონე ობიექტების წილი (%); ვიზიტორთა რაოდენობის ზრდა; </t>
  </si>
  <si>
    <t xml:space="preserve">ჩატარებული არქეოლოგიური კვლევების რაოდენობა;  რეაბილიტირებული ძეგლის მოცულობა; </t>
  </si>
  <si>
    <t xml:space="preserve">ვებ-გვერდის ანალიტიკის მონაცემები; ანგარიშები; </t>
  </si>
  <si>
    <t xml:space="preserve">ჩატარებული ტურისტული აქტივობების  რაოდენობა; ჩატარებული საინფორმაციო აქტივობების რაოდენობა; </t>
  </si>
  <si>
    <t xml:space="preserve">ფოტო მასალა;  ანგარიშები; </t>
  </si>
  <si>
    <t>სოფელ თამარისში  გერმანული  მემკვიდრეობის  აღდგენის ხელშეწყობა (ღვინის ტურისტული ჰაბის შექმნა)</t>
  </si>
  <si>
    <t>ღვინის ტურისტული ჰაბის არსებობა; ; ჩატარებული ღონისძიებების რაოდენობა; ვიზიტორთა რაოდენობის ზრდა</t>
  </si>
  <si>
    <t>მოწყობილი ეთნო სახლის არსებობა; ჩატარებული კულტურული/ეთნოგრაფიული ღონისძიებების რაოდენობა; ვიზიტორთა რაოდენობა</t>
  </si>
  <si>
    <t xml:space="preserve">ჩატარებული ტრენინგების/ღონისძიებების რაოდენობა;  შექმნილი ტურისტული პაკეტების რაოდენობა; </t>
  </si>
  <si>
    <t xml:space="preserve"> ანგარიშები;  ფოტო/ვიდეო მასალა</t>
  </si>
  <si>
    <t xml:space="preserve">შექმნილი ექსტრემალური ტურისტული ინფრასტრუქტურის ობიექტების რაოდენობა; ჩატარებული ტურების/ღონისძიებების რაოდენობა; </t>
  </si>
  <si>
    <t xml:space="preserve">შემუშავებული ტურისტული მარშრუტების და სერვისების რაოდენობა;  გადამზადების რაოდენობრივი მაჩვენებლები; </t>
  </si>
  <si>
    <t xml:space="preserve">საკონსულტაციო შეხვედრების რაოდენობა; თანამედროვე აგროტექნოლოგიების გამოყენებაზე გადასული ფერმერების რაოდენობა; </t>
  </si>
  <si>
    <t xml:space="preserve">გადამზადების ტრენინგების რაოდენობა; </t>
  </si>
  <si>
    <t xml:space="preserve">საგანმანათლებლო და საინფორმაციო შეხვედრების რაოდენობა; დაარსებული და მოქმედი გადამამუშავებელი კოოპერატივების რაოდენობა </t>
  </si>
  <si>
    <t xml:space="preserve">ანგარიშები
</t>
  </si>
  <si>
    <t>ჩატარებული ხელშემწყობი აქტივობების რაოდენობა</t>
  </si>
  <si>
    <t>სასწავლო პროგრამის და საკონსულტაციო შეხვედრების რაოდენობა</t>
  </si>
  <si>
    <t>მხარდაჭერის ღონისძიებების რაოდენობა; ორგანული პროდუქტის სერტიფიცირებული პირების რაოდენობა</t>
  </si>
  <si>
    <t>იმ ფერმების რაოდენობა, რომლებმაც სასოფლო-სამეურნეო საქმიანობაში დაამონტაჟეს და გამოიყენეს განახლებადი ენერგიის სისტემები (მზის პანელები, მზის ტუმბოები და ა.შ.); საინფორმაციო შეხვედრების რაოდენობა</t>
  </si>
  <si>
    <t xml:space="preserve">ტრენინგისა და სემინარის მონაწილეთა რეესტრები; ფოტო მასალა
</t>
  </si>
  <si>
    <t>ანგარიშები;
სერტიფიცირებული მწარმოებლების რეესტრი</t>
  </si>
  <si>
    <t>ქალაქ მარნეულში განხორციელდება  ჟორდანიას ქუჩაზე საფეხმავლო ბილიკის, სანიაღვრე არხების და გარე განათების ბოძების მოწყობის სამუშაოები, 2750მ.</t>
  </si>
  <si>
    <t xml:space="preserve">სოფელ  ხოჯორნში განხორციელდება შიდა გზების რეაბილიტაცია-1563მ. </t>
  </si>
  <si>
    <t>მოეწყობა,  სოფელ კირიხლოსა და სოფ.ენიქენდში დამაკავშირებელი გზა  3012მ.</t>
  </si>
  <si>
    <t xml:space="preserve">  სოფელ წერაქვსა და სიონში რკ/ბეტონის საფარის მოწყობა- 1530 მ.</t>
  </si>
  <si>
    <t>სოფელ ბეითარაფჩში განხორციელდება შიდაგზის რეაბილიტაცია  1182 მ.</t>
  </si>
  <si>
    <t>26 მაისის ქ. ტროტუარი- კიდევაც დაიზრდებია ძეგლიდან ხიდამდე -4 223 მ.</t>
  </si>
  <si>
    <t>სოფელ დაშტაფაში განხორციელდება შიდა გზების რეაბილიტაცია -2173 მ</t>
  </si>
  <si>
    <t xml:space="preserve">სოფელ კაპანახჩიშის ტერიტორიულ ერთეულში შემავალ სოფლებში შიდა გზების რეაბილიტაცია- 3354მ.  (ქეშალო (3 გზა) 1622 მ; II ქესალო 608 მ; ალგეთის მევენახეობა 202 მ; I ქესალო (2 გზა) 922 მ. </t>
  </si>
  <si>
    <t>სოფელ  ახკერპში განხორციელდება ტურისტულ გადასახედამდე  მისასვლელი გზის რეაბილიტაცია-235 მ.</t>
  </si>
  <si>
    <t>სოფელ ყუდროში განხორციელდება ყუდროს მისასვლელი გზა რეაბილიტაცია  2522 მ.</t>
  </si>
  <si>
    <t>სოფელ შულავერში განხორციელდება შიდა გზების რეაბილიტაცია-1867 მ.</t>
  </si>
  <si>
    <t>სოფელ საბირქენდში განხორციელდება შიდა გზების რეაბილიტაცია-1920 მ.</t>
  </si>
  <si>
    <t>სოფელ თაზაქენდში განხორციელდება შიდა გზების რეაბილიტაცია-990 მ.</t>
  </si>
  <si>
    <t>სოფელ დამიაში  მოეწყობა ასფალტო ბეტონის საფარი 1555 მ.</t>
  </si>
  <si>
    <t xml:space="preserve">სოფელ გიულბახში განხორციელდება შიდა გზის რეაბილიტაცია  1116 მ. </t>
  </si>
  <si>
    <t xml:space="preserve">სოფელ კასუმლოში განხორციელდება შიდა გზის რეაბილიტაცია  1972 მ. </t>
  </si>
  <si>
    <t xml:space="preserve">სოფელ აღმამედლოში განხორციელდება შიდა გზის რეაბილიტაცია  1108 მ. </t>
  </si>
  <si>
    <t xml:space="preserve">სოფელ ახლოლალოში განხორციელდება შიდა გზის რეაბილიტაცია  1393 მ. </t>
  </si>
  <si>
    <t>სოფელ იმირში განხორციელდება შიდა გზების რეაბილიტაცია. 1242 მ</t>
  </si>
  <si>
    <t>სოფელ ბეგლიარში განხორციელდება  შიდა გზების რეაბილიტაცია. 2948 მ</t>
  </si>
  <si>
    <t>ქალაქ მარნეულში განხორციელდება  რუსთაველის ქუჩის რეაბილიტაცია, 2759მ.</t>
  </si>
  <si>
    <t>სოფელ წერეთელში  განხორციელდება გზის რეაბილიტაცია   -  8 755 მ</t>
  </si>
  <si>
    <t>მარნეულის შემოვლითი გზის მშენებლობა(ორი პროექტი) -5351 მ.  ქალაქის განტვირთავს შეუწყობს ხელს</t>
  </si>
  <si>
    <t xml:space="preserve">რეაბილიტირებული ტროტუარებისა და სანიაღვრე სისტემების სიგრძე (მეტრებში); </t>
  </si>
  <si>
    <t xml:space="preserve">რეაბილიტირებული/მოწყობილი გზების სიგრძე (კმ); </t>
  </si>
  <si>
    <t>რეაბილიტირებული/მოწყობილი გზების სიგრძე (კმ);</t>
  </si>
  <si>
    <t xml:space="preserve">აშენებული შემოვლითი გზის სიგრძე (კმ); </t>
  </si>
  <si>
    <t xml:space="preserve">რეაბილიტირებული ტროტუარების  სიგრძე (მეტრებში); </t>
  </si>
  <si>
    <t xml:space="preserve">აშენებული/რეაბილიტირებული ხიდების რაოდენობა; </t>
  </si>
  <si>
    <t xml:space="preserve"> მოწყობილი სპორტული მოედნების/ვარჯიშის დარბაზების რაოდენობა; </t>
  </si>
  <si>
    <t>მოწყობილი ნაპირსამაგრი კონსტრუქციის სიგრძე (მეტრებში)</t>
  </si>
  <si>
    <t xml:space="preserve">გაწმენდილი კალაპოტის სიგრძე (მეტრებში); </t>
  </si>
  <si>
    <t xml:space="preserve">რეაბილიტირებული/განახლებული სასმელი წყლის სისტემების რაოდენობა და წყლის ქსელის სიგრძე (კმ);
</t>
  </si>
  <si>
    <t>რეაბილიტირებული სარწყავი არხების/სისტემების სიგრძე (კმ)</t>
  </si>
  <si>
    <t xml:space="preserve">რეაბილიტირებული სარწყავი არხების/სისტემების სიგრძე (კმ); </t>
  </si>
  <si>
    <t>შემუშავებული გენერალური გეგმის დოკუმენტის არსებობა</t>
  </si>
  <si>
    <t xml:space="preserve">გენერალური გეგმის ოფიციალური დოკუმენტი; ანგარიში </t>
  </si>
  <si>
    <t xml:space="preserve">შეძენილი სპეცტექნიკის რაოდენობა (მინ. 5 ერთეული); </t>
  </si>
  <si>
    <t>ფოტო მასალა; ანგარიში</t>
  </si>
  <si>
    <t>ანგარიში</t>
  </si>
  <si>
    <t>განთავსებული სეპარაციის კონტეინერების რაოდენობა</t>
  </si>
  <si>
    <t>განახლებული/დამატებული კონტეინერების რაოდენობა</t>
  </si>
  <si>
    <t xml:space="preserve">ჩატარებული საინფორმაციო კამპანიების რაოდენობა; კამპანიებში ჩართული მოსახლეობის რაოდენობა; </t>
  </si>
  <si>
    <t xml:space="preserve"> ვოტო - ვიდეო მასალა; ანგარიშები; საინფორმაციო მასალები</t>
  </si>
  <si>
    <t xml:space="preserve">ღონისძებების ამსახველი დოკუმენტაცია;  ვიდეო და ფოტო მასალა; </t>
  </si>
  <si>
    <t xml:space="preserve">შექმნილი და განახლებული მონიტორინგის რუკის არსებობა; იდენტიფიცირებული სტიქიური ნაგავსაყრელების რაოდენობა; </t>
  </si>
  <si>
    <t>დახურული/ლიკვიდირებული ნაგავსაყრელების რაოდენობა</t>
  </si>
  <si>
    <t xml:space="preserve">გაუმჯობესებული მწვანე სივრცეების რაოდენობა; დარგული ნარგავების რაოდენობა; </t>
  </si>
  <si>
    <t xml:space="preserve">შემუშავებული სტიქიური რისკების რუკების რაოდენობა და დაფარვის არეალი; მოწყობილი პრევენციული/დაცვითი ინფრასტრუქტურული ობიექტების რაოდენობა; </t>
  </si>
  <si>
    <t>; გეოინფორმაციული სისტემების (GIS) მონაცემები; ანგარიშები</t>
  </si>
  <si>
    <t xml:space="preserve">დამტკიცებული პროგრამა; პროგრამაში ჩართული მარჩენალდაკარგული და ობოლი ბავშვების რაოდენობა; </t>
  </si>
  <si>
    <t xml:space="preserve">დამტკიცებული პროგრამა; პროგრამაში ჩართული ბენეფიციართა რაოდენობა; </t>
  </si>
  <si>
    <t>დამტკიცებული დებულების არსებობა; სტატუს მინიჭებული ბენეფიციართა რაოდენობა</t>
  </si>
  <si>
    <t xml:space="preserve">დამტკიცებული პროგრამა; პროგრამით მოსარგებლე ოჯახების რაოდენობა; </t>
  </si>
  <si>
    <t xml:space="preserve">ჩატარებული საინფორმაციო კამპანიების რაოდენობა; </t>
  </si>
  <si>
    <t xml:space="preserve">ჩატარებული კვლევის რაოდენობა;
კვლევაში მონაწილე ახალგაზრდების რაოდენობა; </t>
  </si>
  <si>
    <t xml:space="preserve"> შესაბამისი დადგენილება;</t>
  </si>
  <si>
    <t>დაფინანსებული პროექტების რაოდენობა; დაფინანსებული ახალგაზრდების რაოდენობა</t>
  </si>
  <si>
    <t xml:space="preserve"> ანგარიშები. ფოტო მასალა</t>
  </si>
  <si>
    <t>ჩატარებული მოხალისეობრივი საქმიამიანობის რაოდენობა; მონაწილე ახალგაზრდების რაოდენობა</t>
  </si>
  <si>
    <t xml:space="preserve">
ანგარიშები, ფოტო მასალა</t>
  </si>
  <si>
    <t xml:space="preserve">ჩატარებული კვირეულის ღონისძიებების რაოდენობა; მონაწილე ახალგაზრდების რაოდენობა; </t>
  </si>
  <si>
    <t>ფოტო/ვიდეო მასალა; 
 ანგარიშები.</t>
  </si>
  <si>
    <t xml:space="preserve"> მოწყობილი საბანაკე სივრცის მონაცემები და ჩატარებული ღონისძიებების რაოდენობა; ბანაკებში მონაწილე ახალგაზრდების რაოდენობა; </t>
  </si>
  <si>
    <t>ფოტო/ვიდეო მასალა; ანგარიშები</t>
  </si>
  <si>
    <t>აშენებული მულტიფუნქციური სივრცე (ახალგაზრდული ჰაბი).</t>
  </si>
  <si>
    <t xml:space="preserve">ჩატარებული ფესტივალის რაოდენობა;
 ფესტივალზე მონაწილე ახალგაზრდების რაოდენობა </t>
  </si>
  <si>
    <t>შემუშავებული და დამტკიცებული პროგრამება; დაჯილდოებული სპორტსმენებისა და მწვრთნელების რაოდენობა;</t>
  </si>
  <si>
    <t>გადამზადებული მწვრთნელებისა და სპეციალისტების რაოდენობა</t>
  </si>
  <si>
    <t>ჩატარებული  სპორტული ღონისძიებების რაოდენობა; მონაწილე ბენეფიციარების რაოდენობა</t>
  </si>
  <si>
    <t>ჩატარებული საინფორმაციო კამპანიების რაოდენობა</t>
  </si>
  <si>
    <t>გადამზადებული მწვრთნელებისა და პერსონალის რაოდენობა</t>
  </si>
  <si>
    <t>მოწყობილი/რეაბილიტირებული მოედნების რაოდენობა</t>
  </si>
  <si>
    <t xml:space="preserve">პროექტის ანგარიშები; ფოტო-მასალა </t>
  </si>
  <si>
    <t>პროექტის ანგარიშები; ფოტო მასალა</t>
  </si>
  <si>
    <t>საინფორმაციო კამპანიების რაოდენობა</t>
  </si>
  <si>
    <t>ჩატარებული საფეხბურთო ფესტივალების რაოდენობა; მონაწილე გუნდებისა და სპორტსმენების რაოდენობა (რეგიონული და ეროვნული მასშტაბით)</t>
  </si>
  <si>
    <t>რეაბილიტირებული საფარის ფართობი (მ²)</t>
  </si>
  <si>
    <t xml:space="preserve">საქართველოს სხვადასხვა ეროვნულ ასაკობრივ ნაკრებებში მოხვედრილი ახალგაზრდების რაოდენობა; </t>
  </si>
  <si>
    <t>ანგარიშები; მიღწეული შედეგები</t>
  </si>
  <si>
    <t>აშენებული სამუსიკო სკოლის სივრცე</t>
  </si>
  <si>
    <t>რეაბილიტირებული კულტურის სახლების რაოდენობა</t>
  </si>
  <si>
    <t>რეაბილიტირებული ბიბლიოთეკების რაოდენობა</t>
  </si>
  <si>
    <t>რეაბილიტირებული მუზეუმების რაოდენობა</t>
  </si>
  <si>
    <t>გადამზადებული ადამიანური რესურსის რაოდენობა</t>
  </si>
  <si>
    <t xml:space="preserve">განხორციელებული საგანმანათლებლო, შემოქმედებითი და კულტურული პროგრამების რაოდენობა </t>
  </si>
  <si>
    <t>დანერგილი ციფრული/ტექნოლოგიური სისტემებისა და სერვისების რაოდენობა</t>
  </si>
  <si>
    <t>შექმნილი და ფუნქციონირებადი მუნიციპალური თეატრი</t>
  </si>
  <si>
    <t>სკოლამდელი აღზრდისა და განათლების ხარისხის გაუმჯობესების, თანამედროვე საგანმანათლებლო მიდგომების დანერგვისა და ინკლუზიური გარემოს განვითარების ხელშეწყობა საბავშვო ბაღებში.</t>
  </si>
  <si>
    <t>საბავშვო ბაღების პედაგოგიური და ადმინისტრაციული პერსონალის კვალიფიკაციის ამაღლების, გადამზადებისა და პროფესიული უნარების განვითარების მხარდაჭერა</t>
  </si>
  <si>
    <t>სახელმწიფო ენის ცოდნის გაუმჯობესებისა და ხარისხიანი განათლების ხელმისაწვდომობის მიზნით ბილინგვური სწავლების ხელშეწყობა სკოლამდელ და სასკოლო დაწესებულებებში.</t>
  </si>
  <si>
    <t>საგანმანათლებლო დაწესებულებებში დასაქმებული პედაგოგების გადაადგილების ხელშეწყობა, მათ შორის სატრანსპორტო ხარჯების თანადაფინანსებისა და სხვა მხარდამჭერი მექანიზმების განხორციელება.</t>
  </si>
  <si>
    <t>გაუმჯობესებული/განახლებული სკოლამდელი აღზრდისა და განათლების პროგრამების რაოდენობა</t>
  </si>
  <si>
    <t>გადამზადებული და პროფესიული განვითარების პროგრამებში ჩართული ბაღების თანამშრომლების რაოდენობა</t>
  </si>
  <si>
    <t>ბილინგვური საგანმანათლებლო პროგრამებით მოცული დაწესებულებების რაოდენობა</t>
  </si>
  <si>
    <t>სატრანსპორტო მხარდაჭერით მოსარგებლე მასწავლებლების რაოდენობა</t>
  </si>
  <si>
    <t>ა(ა)იპ მარნეულის მუნიციპალიტეტის ტერიტორიაზე არსებული ბაგა-ბაღების გაერთიანება</t>
  </si>
  <si>
    <t>მარნეულის მუნიციპალიტეტის რესურსცენტრი</t>
  </si>
  <si>
    <t xml:space="preserve">შემუშავებული და ოფიციალურად დამტკიცებული ბრენდირების კონცეფციის არსებობა; შექმნილი ვიზუალური იდენტობის ელემენტების რაოდენობა (ლოგო, სლოგანი, ბრენდბუქი და სხვა); </t>
  </si>
  <si>
    <t>საკომუნიკაციო და მარკეტინგული მასალები; ანალიტიკური მონაცემები/ანგარიშები</t>
  </si>
  <si>
    <t>ჩატარებული მოქალაქეთა ფორუმების რაოდენობა; ფორუმებში მონაწილე მოქალაქეთა რაოდენობა;</t>
  </si>
  <si>
    <t>ფოტო  მასალა; შეხვედრის ანგარიშები</t>
  </si>
  <si>
    <t xml:space="preserve">ჩატარებული საინფორმაციო შეხვედრების რაოდენობა; </t>
  </si>
  <si>
    <t xml:space="preserve">შექმნილი ელექტრონული აპლიკაციების რაოდენობა; </t>
  </si>
  <si>
    <t>შექმნილი /დამატებული ელექტრონული სერვისების რაოდენობა</t>
  </si>
  <si>
    <t xml:space="preserve"> ვებ-გვერდზე დამატებული/განახლებული ელექტრონული სერვისების რაოდენობა</t>
  </si>
  <si>
    <t>მუნიციპალიტეტის ბიზნეს სექტორის ბრუნვა, მილიონი ლარი;</t>
  </si>
  <si>
    <t>მოსახლეობის ჯანმრთელობის მდგომარეობის გაუმჯობესების მიზნით განხორციელდება დაავადებათა ადრეული გამოვლენის, პრევენციისა და ჯანმრთელობის ხელშეწყობის ღონისძიებები, მათ შორის საინფორმაციო კამპანიები, სკრინინგული პროგრამების მხარდაჭერა, ვაქცინაციისა და დაავადებათა კონტროლის ღონისძიებების ხელშეწყობა</t>
  </si>
  <si>
    <t>პრევენციულ, სკრინინგულ და დაავადებათა კონტროლის ღონისძიებების/პროგრამების  რაოდენობა</t>
  </si>
  <si>
    <t>ა(ა)იპ მარნეულის დაავადებაათა კონტროლის და ჯანდაცვის ცენტრი</t>
  </si>
  <si>
    <t>ფინანსური რესურსების შეზღუდულობა; სამიზნე ჯგუფების არასაკმარისი ჩართულობა საგანმანათლებლო პროგრამებში</t>
  </si>
  <si>
    <t>ქალაქ მარნეულში განხორციელდება გზების რეაბილიტაცია, დაახლოებით 26000მ.</t>
  </si>
  <si>
    <t>2027–2030</t>
  </si>
  <si>
    <t>სოფელ ყიზილაჯლოში განხორციელდება შიდა გზების რეაბილიტაცია. 13000მ.</t>
  </si>
  <si>
    <t>2027–2031</t>
  </si>
  <si>
    <t>ქ.მარნეულში ჯანდარას, 9ძმის,9 აპრილის, ახუნდოვის, ქობულეთის, ალგეთის, ასლანოვის, ბერიტაშვილის, უიარაღოს და ყარყარაშვილის ქუჩების რეაბილიტაცია. 10500მ.</t>
  </si>
  <si>
    <t>სოფელ ყიზილაჯლოში სულხან-საბას და თბილისის ქუჩების რეაბილიტაცია. 2000მ.</t>
  </si>
  <si>
    <t>მარნეულის მუნიციპალიტეტის სოფელ იმირში, ალგეთში, დიდი ბეგლიარში, აღმამედლოში და ახკერპში ახალი სკოლების მშენებლობა</t>
  </si>
  <si>
    <t>მარნეულის მუნიციპალიტეტის სოფელ იმირში, ალგეთში, დიდი ბეგლიარში, აღმამედლოში და ახკერპში მიმდინარეობს ახალი სკოლების მშენებლობა</t>
  </si>
  <si>
    <t>საგანმანათლებლო და სამეცნიერო ინფრასტრუქტურის განვითარების სააგენტო</t>
  </si>
  <si>
    <t>მარნეულის მუნიციპალიტეტის სოფელ არაფლოში ახალი სკოლების მშენებლობა</t>
  </si>
  <si>
    <t>მარნეულის მუნიციპალიტეტის სოფელ წერეთელში, შულავერში და ქ.მარნეულიში ახალი ბაგა-ბაღების მშენებლობა</t>
  </si>
  <si>
    <t>მარნეულის მუნიციპალიტეტის სოფელ კასუმლოს სკოლის რეაბილიტაცია</t>
  </si>
  <si>
    <t>მარნეულის მუნიციპალიტეტის სოფელ კასუმლოს სკოლას ჩაუტარდება სახურავის რეაბილიტაცია</t>
  </si>
  <si>
    <t>მარნეულის მუნიციპალიტეტის სოფელ ბაიდარის სკოლის რეაბილიტაცია</t>
  </si>
  <si>
    <t>მარნეულის მუნიციპალიტეტის სოფელ ბაიდარის სკოლას ჩაუტარდება სახურავის რეაბილიტაცია</t>
  </si>
  <si>
    <t>მარნეულის მუნიციპალიტეტის სოფელ შულავერის N2 სკოლის რეაბილიტაცია</t>
  </si>
  <si>
    <t>მარნეულის მუნიციპალიტეტის სოფელ შულავერის N2 სკოლას ჩაუტარდება სახურავის და შიდა კომუნიკაციების რეაბილიტაცია</t>
  </si>
  <si>
    <t>მარნეულის მუნიციპალიტეტის სოფელ არაფლოს სკოლის რეაბილიტაცია</t>
  </si>
  <si>
    <t>მარნეულის მუნიციპალიტეტის სოფელ არაფლოს სკოლას ჩაუტარდება სახურავის რეაბილიტაცია</t>
  </si>
  <si>
    <t>ქ.მარნეულის N4 სკოლის რეაბილიტაცია</t>
  </si>
  <si>
    <t>ქ. მარნეულის N4 სკოლაში რეაბილიტაცია ჩაუტარდება შენობის იატაკს და კედლებს</t>
  </si>
  <si>
    <t>მარნეულის მუნიციპალიტეტის სოფელ თამარისის სკოლის რეაბილიტაცია</t>
  </si>
  <si>
    <t>მარნეულის მუნიციპალიტეტის სოფელ თამარისის სკოლის სპორტულ დარბაზს და სასადილოს ჩაუტარდება სრული რეაბილიტაცია</t>
  </si>
  <si>
    <t>მარნეულის მუნიციპალიტეტის სოფელ ყიზილაჯლოს N1 სკოლის რეაბილიტაცია</t>
  </si>
  <si>
    <t>მარნეულის მუნიციპალიტეტის სოფელ ყიზილაჯლოს N1 სკოლას ჩაუტარდება სახურავის რეაბილიტაცია</t>
  </si>
  <si>
    <t>მარნეულის მუნიციპალიტეტის სოფელ ქუთლიარის სკოლის რეაბილიტაცია</t>
  </si>
  <si>
    <t>მარნეულის მუნიციპალიტეტის სოფელ ქუთლიარის სკოლას ჩაუტარდება სახურავის რეაბილიტაცია</t>
  </si>
  <si>
    <t>მარნეულის მუნიციპალიტეტის სოფელ საბირქენდის N1 სკოლის რეაბილიტაცია</t>
  </si>
  <si>
    <t>მარნეულის მუნიციპალიტეტის სოფელ საბირქენდის N1 სკოლას ჩაუტარდება სახურავის რეაბილიტაცია</t>
  </si>
  <si>
    <t>მარნეულის მუნიციპალიტეტის სოფელ ცოფის სკოლის რეაბილიტაცია</t>
  </si>
  <si>
    <t>მარნეულის მუნიციპალიტეტის სოფელ ცოფის სკოლას ჩაუტარდება სახურავის რეაბილიტაცია</t>
  </si>
  <si>
    <t>ქ.მარნეულის ჯანდარას დასახლების სკოლის რეაბილიტაცია</t>
  </si>
  <si>
    <t>ქ.მარნეულის ჯანდარას დასახლების სკოლას ჩაუტარდება სახურავის რეაბილიტაცია</t>
  </si>
  <si>
    <t>მარნეულის მუნიციპალიტეტის სოფელ წერეთელში ადმინისტრაციულ შენობაში გათბობის მოწყობა</t>
  </si>
  <si>
    <t>მარნეულის მუნიციპალიტეტის სოფელ წერეთელში ადმინისტრაციულ შენობაში მოეწყობა ახალი ცენტრალური გათბობის სისტემა</t>
  </si>
  <si>
    <t>მარნეულის მუნიციპალიტეტის სოფელ თამარისში სარიტუალო შენობაში გათბობის მოწყობა</t>
  </si>
  <si>
    <t>მარნეულის მუნიციპალიტეტის სოფელ თამარისში, სარიტუალო შენობაში მოეწყობა ახალი ცენტრალური გათბობის სისტემა</t>
  </si>
  <si>
    <t>მარნეულის მუნიციპალიტეტის სოფელ საიმერლოში სარიტუალო შენობაში გათბობის მოწყობა</t>
  </si>
  <si>
    <t>მარნეულის მუნიციპალიტეტის სოფელ საიმერლოში, სარიტუალო შენობაში მოეწყობა ახალი ცენტრალური გათბობის სისტემა</t>
  </si>
  <si>
    <t xml:space="preserve">რეაბილიტირებული/განახლებული საგანმანათლებლო ობიექტების რაოდენობა; გაუმჯობესებული ინფრასტრუქტურით მოსარგებლე მოსწავლეების რაოდენობა; </t>
  </si>
  <si>
    <t>გათბობის სისტემით აღჭურვილი ადმინისტრაციული შენობების რაოდენობა</t>
  </si>
  <si>
    <t>2027–2029</t>
  </si>
  <si>
    <t>სოფელ საიმერლოში სარწყავი არხის რეაბილიტაცია</t>
  </si>
  <si>
    <t>სოფელ შაუმიანში სარწყავი არხის რეაბილიტაცია</t>
  </si>
  <si>
    <t>სოფელ შაუმიანში გრუნტოვან სარწყავ არხს ჩაუტარდება რეაბილიტაცია, რის შედეგადაც მოეწყობა რკ/ბეტონის სარწყავი არხი</t>
  </si>
  <si>
    <t>სოფელ მოლაოღლში სასმელი წყლის ახალი სისტემის მოწყობა</t>
  </si>
  <si>
    <t>სოფელ ხანჯიგაზლოში სასმელი წყლის ახალი სისტემის მოწყობა</t>
  </si>
  <si>
    <t xml:space="preserve">  სოფ შაუმიანში განხორციელდება რკ/ბეტონის საფარის მოწყობა-2 872მ.</t>
  </si>
  <si>
    <t xml:space="preserve">  სოფ შაუმიანში განხორციელდება გზის რეაბილიტაცია-158მ. </t>
  </si>
  <si>
    <t>2.1.1.32</t>
  </si>
  <si>
    <t>2.1.1.39</t>
  </si>
  <si>
    <t>2.1.2.14</t>
  </si>
  <si>
    <t>2.1.2.15</t>
  </si>
  <si>
    <t>2.1.2.16</t>
  </si>
  <si>
    <t>2.1.2.17</t>
  </si>
  <si>
    <t>2.1.2.18</t>
  </si>
  <si>
    <t>2.1.2.19</t>
  </si>
  <si>
    <t>2.1.2.20</t>
  </si>
  <si>
    <t>2.1.2.21</t>
  </si>
  <si>
    <t>2.1.2.22</t>
  </si>
  <si>
    <t>2.1.2.23</t>
  </si>
  <si>
    <t>2.1.2.24</t>
  </si>
  <si>
    <t>2.1.2.25</t>
  </si>
  <si>
    <t>2.1.2.26</t>
  </si>
  <si>
    <t>2.1.2.27</t>
  </si>
  <si>
    <t>2.1.2.28</t>
  </si>
  <si>
    <t>2.1.3.13</t>
  </si>
  <si>
    <t>რეაბილიტირებული/მოწყობილი გზების სიგრძე (კმ)</t>
  </si>
  <si>
    <t xml:space="preserve">რეაბილიტირებული/განახლებული საგანმანათლებლო ობიექტების რაოდენობა; გაუმჯობესებული ინფრასტრუქტურით მოსარგებლე ბავშვების რაოდენობა; </t>
  </si>
  <si>
    <t xml:space="preserve">რეაბილიტირებული/განახლებული საგანმანათლებლო ობიექტების რაოდენობა; გაუმჯობესებული ინფრასტრუქტურით მოსარგებლე ბავშვების  რაოდენობა; </t>
  </si>
  <si>
    <t>რეაბილიტირებული/განახლებული საგანმანათლებლო ობიექტების რაოდენობა; გაუმჯობესებული ინფრასტრუქტურით მოსარგებლე მოსწავლეების რაოდენობა</t>
  </si>
  <si>
    <t>რეაბილიტირებული/განახლებული ობიექტების რაოდენობა</t>
  </si>
  <si>
    <t xml:space="preserve">აშენებული სპორტული კომპლექსების რაოდენობა </t>
  </si>
  <si>
    <t>აშენებული სპორტული კომპლექსების რაოდენობა</t>
  </si>
  <si>
    <t>რეაბილიტირებული სივრცეების რაოდენობა</t>
  </si>
  <si>
    <t>კეთილმოწყობილი ტერიტორიის ფართი (მ²)</t>
  </si>
  <si>
    <t>2023-2026</t>
  </si>
  <si>
    <t>მიმდინარეობს ქალაქ მარნეულში, სოფელ წერეთელში და სოფელ შულავერში 180 ბავშვზე გათვლილი საბავშვო ბაღის მშენებლობის პროცესი</t>
  </si>
  <si>
    <t>მარნეულის მუნიციპალიტეტის სოფელ არაფლოშო მიმდინარეობს ახალი სკოლის მშენებლობა</t>
  </si>
  <si>
    <t>მუნიციპალური განვითრების ფონდი</t>
  </si>
  <si>
    <t>ქალაქ მარნეულის წყალარინების გამწმენდი ნაგებობის საავარიო - შემოვლითი კოლექტორისა და სატუმბი სადგურის პროექტირება - მშენებლობა</t>
  </si>
  <si>
    <t>წყალმომარაგებისა და წყალარინების  სისტემის მშენებლობა მარნეულში და წყალარინების სისტემისა და კოლექტორის მშენებლობა ბოლნისში-ზონა 2 და 3 (ლოტი 2)</t>
  </si>
  <si>
    <t>წყალმომარაგებისა და წყალარინების  სისტემის მშენებლობა მარნეულში და წყალარინების სისტემისა და კოლექტორის მშენებლობა ბოლნისში -ზონა 4 და 5 (ლოტი 3)</t>
  </si>
  <si>
    <t>მარნეულის წყალმომარაგების და წყალარინების და ბოლნისის წყალარინების და კოლექტორის მშენებლობა (ლოტი 5)</t>
  </si>
  <si>
    <t>მარნეულის წყალარინების გამწმენდი ნაგებობის მშენებლობა MAR-02</t>
  </si>
  <si>
    <t>პროექტი ითვალისწინებს მარნეულის" წყალარინების გამწმენდი ინფრასტრუქტურის პროექტირება–მშენებლობას, რომლის მიზანია წყალარინების სისტემის გამართული ფუნქციონირების უზრუნველყოფა</t>
  </si>
  <si>
    <t>პროექტი ითვალისწინებს წყალმომარაგებისა და წყალარინების სისტემების მშენებლობას მარნეულში, კოლექტორის მშენებლობას ბოლნისში</t>
  </si>
  <si>
    <t>პროექტი ითვალისწინებს წყალარინების გამწმენდი ნაგებობის მშენებლობას მარნეულში</t>
  </si>
  <si>
    <t>წყალარინების გამწმენდი ნაგებობა</t>
  </si>
  <si>
    <t>გამართული წყალარინების ინფრასტრუქტურა</t>
  </si>
  <si>
    <t>თანამედროვე ტიპის გამწმენდი ნაგებობა</t>
  </si>
  <si>
    <t>ინფრასტრუქტურის სამინისტრო</t>
  </si>
  <si>
    <t>2025-2026</t>
  </si>
  <si>
    <t>2022-2026</t>
  </si>
  <si>
    <t>2019-2026</t>
  </si>
  <si>
    <t xml:space="preserve">საქართველოს გაერთიანებული წყალმომარაგების კომპანია </t>
  </si>
  <si>
    <t>1.1.1.5</t>
  </si>
  <si>
    <t>1.1.1.6</t>
  </si>
  <si>
    <t>მიზანი 1.1</t>
  </si>
  <si>
    <t>1.2.1.3</t>
  </si>
  <si>
    <t>1.2.1.4</t>
  </si>
  <si>
    <t>1.2.1.5</t>
  </si>
  <si>
    <t>1.3.1.3</t>
  </si>
  <si>
    <t>1.3.1.4</t>
  </si>
  <si>
    <t>1.3.1.5</t>
  </si>
  <si>
    <t>2.2.1.5</t>
  </si>
  <si>
    <t>2.2.1.6</t>
  </si>
  <si>
    <t>ახალგაზრდული პოლიტიკის, სერვისებისა და სივრცეების განვითარება, ხელმისაწვდომისა და ახალგაზრდების ჩართულობის გაძლიერება</t>
  </si>
  <si>
    <t>4.1.1.5</t>
  </si>
  <si>
    <t>4.1.1.6</t>
  </si>
  <si>
    <t>4.1.1.7</t>
  </si>
  <si>
    <t>4.1.1.8</t>
  </si>
  <si>
    <t>4.3.1.5</t>
  </si>
  <si>
    <t>4.3.1.6</t>
  </si>
  <si>
    <t>4.3.1.7</t>
  </si>
  <si>
    <t>4.3.1.8</t>
  </si>
  <si>
    <t>მუნიციპალური მონაცემები / ანგარიშები</t>
  </si>
  <si>
    <t xml:space="preserve">მუნიციპალური მონაცემები / ანგარიშები
</t>
  </si>
  <si>
    <t xml:space="preserve"> საქსტატი, რეგიონული და მუნიციპალური სტატისტიკის პორტალი, ბიზნეს სექტორი</t>
  </si>
  <si>
    <t>საქსტატი, რეგიონული და მუნიციპალური სტატისტიკის პორტალი, ბიზნეს სექტორი</t>
  </si>
  <si>
    <t>საქსტატი, რეგიონული და მუნიციპალური სტატისტიკის პორტალი, ტურიზმი</t>
  </si>
  <si>
    <t>მუნიციპალური მონაცემები / ანგარიშები; გარემოს დაცვისა და სოფლის მეურნეობის სამინისტრო, გარემოს ეროვნული სააგენტო, ატმოსფერული ჰაერის ხარისხის პორტალი, https://air.gov.ge/</t>
  </si>
  <si>
    <t xml:space="preserve">მუნიციპალური მონაცემები / ანგარიშები; </t>
  </si>
  <si>
    <t>მუნიციპალური მონაცემები / ანგარიშები; საქსტატი</t>
  </si>
  <si>
    <t>მუნიციპალური სერვისებისა და ელექტრონული მმართველობის სისტემების განვითარება და ხელმისაწვდომობის გაზრდა</t>
  </si>
  <si>
    <t>5.1.1.4</t>
  </si>
  <si>
    <t>5.1.1.5</t>
  </si>
  <si>
    <t>5.1.1.6</t>
  </si>
  <si>
    <t>კერძო სექტორის დაბალი დაინტერესება; ფინანსურ რესურსებზე შეზღუდული ხელმისაწვდომობა; ადმინისტრაციული ბარიერები; ახალგაზრდების მიგრაცია მუნიციპალიტეტიდან</t>
  </si>
  <si>
    <t>დაფინანსების დეფიციტი/არასაკმარისობა; გარემო ფაქტორები; კონტრაქტორების მიერ ვადების გაჭიანურება</t>
  </si>
  <si>
    <t>ფინანსურის რესურსის სიმცირე; პროცესის გაჭიანურება კონტრაქტორების მიერ</t>
  </si>
  <si>
    <t>ქალაქგეგმარებითი დოკუმენტების დამტკიცების გაჭიანურება; ურბანიზაციის მაღალი ტემპი დაგეგმვის გარეშე.</t>
  </si>
  <si>
    <t xml:space="preserve">ფინანსური რესურსების შეზღუდულობა; სერვისების მიმართ დაბალი ინფორმირებულობა; მოსახლეობის დაბალი ხელმისაწვდომობა ელექტრონულ სისტემებზე; </t>
  </si>
  <si>
    <t>მარნეულის მუნიციპალიტეტის გრძელვადიანი განვითარების ხედვა: 2037 წელს, მარნეულის მუნიციპალიტეტი წარმოადგენს ეკონომიკურად ძლიერ და ეკოლოგიურად მდგრად მუნიციპალიტეტს, სადაც განვითარებულია აგროსექტორი, ხელმისაწვდომია ხარისხიანი ინფრასტრუქტურა და ტურისტული სერვისები, მხარდაჭერილია ბიზნესი და ინოვაცია, ხოლო ყოველი მოქალაქისთვის უზრუნველყოფილია ღირსეული ცხოვრების, განათლების, დასაქმებისა და თვითრეალიზაციის შესაძლებლობა.</t>
  </si>
  <si>
    <t xml:space="preserve">საქსტატი; მუნიციპალური მონაცემები </t>
  </si>
  <si>
    <t>დამტკიცებული დაკუმენტაცია; ; ანგარიშები; ნარჩენების მართვის მოსაკრებლის ამოღების მაჩვენებელი (%);</t>
  </si>
  <si>
    <t>სოფელ ხანჯიგაზლოში სრულ ტერიტორიაზე მოეწყობა სრულიუად ახალი სასმელი წყლის სისტემა. მიმდინარე ეტაპზე ხორციელდება პროექტირების სამუშაოები</t>
  </si>
  <si>
    <t>სოფელ მოლაოღლში სრულ ტერიტორიაზე მოეწყობა სრულიუად ახალი სასმელი წყლის სისტემა. მიმდინარე ეტაპზე ხორციელდება პროექტირების სამუშაოები</t>
  </si>
  <si>
    <t>დამტკიცებული სივრცითი დაგეგმარებისა და ქალაქგეგმარებითი დოკუმენტით დაფარული დასახლებების წილი მუნიციპალიტეტში (%)</t>
  </si>
  <si>
    <t>მხარდაჭერილი სპორტსმენების რაოდენობა; მონაწილეობილი ტურნირების რაოდენობა (ადგილობრივი/საერთაშორისო); მიღწეული შედეგები</t>
  </si>
  <si>
    <t>ჩატარებული ჩემპიონატებისა და ტურნირების რაოდენობა; მონაწილე გუნდებისა და სპორტსმენების რაოდენობა; მიღწეული შედგები</t>
  </si>
  <si>
    <t>განათლების ხელმისაწვდომობის და ინტეგრაციის პროცესის მხარდაჭერა</t>
  </si>
  <si>
    <t>ბიზნეს სექტორის დამატებული ღირებულება (მლნ ლარი)</t>
  </si>
  <si>
    <t>ჩატარებული მხარდამჭერი ღონისძიებების/აქტივობების რაოდენობა; ეკო-კლუბებში ჩართული მოსწავლეების რაოდენობა</t>
  </si>
  <si>
    <t xml:space="preserve"> ვიზიტორებისა და ტურისტების  ინტერესის გაზრდის მიზნით, არსებული ტურისტულ პოტენციალთან  ერთად, უნდა მოეწყოს    გადასახედი მოედნებიi (სოფლებში:ჩანახჩი; ოფრეთი; წოფი (ციხის ტერიტორია); შაუმიანი; შულავერის ციხე; გაგის ციხე და სხვა. მითითებული მოედნის ტერიტორიას ნაწილობრივ კვეთავს სამთო-საფეხმავლო ბილიკები.  </t>
  </si>
  <si>
    <t>"გადაჭრილი  გორა" - ადრესამწადმოქმედო  ნეოლითური  პერიოდის  არქეოლოგიური ძეგლი, სადაც მსოფლიოში პირველად (8000 წლის  წინ) ადამიანმა  მოაშინაურა ველური ვაზი, დაწურა ღვინო და ამავდროულად, პურის ხორბლის უძველესი კერაა. (ამჟამად ძეგლი დაცული გარემოსა ზემოქმედების  საფრთხისაგან, საჭიროა  ტურისტული  პროდუქტის  შექმნა).მათ შორის მოიცავს აღნიშნული რესურსის პოპულარიზაციის კომპონენტს. საჭიროებას წარმოადგენს, მოეწყოს არქეოლოგიური მუზეუმი; ღვინის მუზეუმი; ქართული ჯიშების საჩვენებელი ვენახი; შესაბამისი ტურისტული ინფრასტრუქტურა. აგრეთვე, გადაჭრილ გორამდე მისასვლელი გზის დაახლოებით 200 მეტრის მოცულობა საჭიროებს გზის რეაბილიტაციას.</t>
  </si>
  <si>
    <t>1.2.1.6</t>
  </si>
  <si>
    <t>სოფელ შაუმიანში საპიკნიკე სივრცის მოწყობა</t>
  </si>
  <si>
    <t>ტურისტული დანიშნულების საპიკნიკე სივრცის რაოდენობა</t>
  </si>
  <si>
    <t>აქტივობა ითვალისწინებს სოფელ შაუმიანში საპიკნიკე  სივრცის მოწყობას ტურისტული და დასასვენებელი პოტენციალის განვითარების მიზნით. პროექტის ფარგლებში, განხორციელდება შერჩეულ ტერიტორიამდე მისასვლელი გზის რეაბილიტაცია/მოწესრიგება, ტერიტორიის გაწმენდა და კეთილმოწყობა, საპიკნიკე ინფრასტრუქტურის (მაგიდები, სკამები, ფანჩატურები, ნარჩენების ურნები და სხვა ელემენტები) მოწყობა, საფეხმავლო ბილიკების მოწყობა, ტურისტული და საინფორმაციო ნიშნულების განთავსება, ასევე საჭირო სხვა ინფრასტრუქტურული ღონისძიებების განხორციელება.</t>
  </si>
  <si>
    <t>სოფლის განვითარების სააგენტო; მუნიციპალიტეტი; საქსტატი</t>
  </si>
  <si>
    <t>1.2.1.7</t>
  </si>
  <si>
    <t>გორულის ნაქალაქარის ტერიტორიაზე ტურისტული ინფრასტრუქტურის მოწყობა</t>
  </si>
  <si>
    <t>საქართველოს კულტურის სამინისტრო</t>
  </si>
  <si>
    <t>გორულის  ნაქალაქარი:  XV - XVII საუკუნეების,  ამ  მხარეში  მძლავრი ნაქალაქარი, სადაც მრავლადაა კულტურული ძეგლები (ეკლესიები, კოშკი საყოფაცხოვრებო ნაგებობები და სხვა).  ტურისტული  ისედაც  არსებული პოტენციალის  ცნობადობის გაზრდის  მიზნით  აუცილებელია მოეწყოს მისასვლელი (სამანქანე) გზა 4-5 კმ. ამ ტერიტორიას  კვეთავს სამთო საფეხმავლო   (შაუმიანი  - წერაქვი -  ოფრეთი - ვერხვიანი - ფოლადაურის ხეობა)  მარშრუტი, განსახორციელებელია,  ნაქალაქარის ტერიტორიაზე არსებული  აბანოების,  ქარვასლისა და კოშკის  აღდგენა,  ასევე  არსებულ  წყაროსთან საველე ტიპის ფანჩატურის მოწყობა და სხვა ტურისტული ინფრასტრუქტურის შექმნა</t>
  </si>
  <si>
    <t>გორულის ნაქალაქარის ტერიტორიაზე მოწყობილი ტურისტული ინფრასტრუქტურა (რაოდენობა)</t>
  </si>
  <si>
    <t>სასტუმროებსა და სასტუმროს ტიპის დაწესებულებებში სტუმართა რაოდენობა</t>
  </si>
  <si>
    <t>მუნიციპალური მონაცემები / ანგარიშები; გარემოს დაცვისა და სოფლის მეურნეობის სამინისტრო</t>
  </si>
  <si>
    <t>გავლენის ინდიკატორი 4.4.:</t>
  </si>
  <si>
    <t xml:space="preserve">მუნიციპალური მონაცემები / ანგარიშები; ელექტრონული სერვისების განვითარების სააგენტო, </t>
  </si>
  <si>
    <t xml:space="preserve">მუნიციპალური მონაცემები / ანგარიშები;  ელექტრონული სერვისების განვითარების სააგენტო, </t>
  </si>
  <si>
    <t>გავლენის ინდიკატორი 5.1:</t>
  </si>
  <si>
    <t>8; 9; 12; 17</t>
  </si>
  <si>
    <t>8; 11; 12;</t>
  </si>
  <si>
    <t xml:space="preserve">2; 8; 12; </t>
  </si>
  <si>
    <t>6; 9; 11</t>
  </si>
  <si>
    <t>6; 12 ; 13; 11</t>
  </si>
  <si>
    <t>1; 3;  10</t>
  </si>
  <si>
    <t>8;  9, 10</t>
  </si>
  <si>
    <t>9; 11; 16; 17</t>
  </si>
  <si>
    <t>მარნეულის მუნიციპალიტეტის განვითარების სამოქმედო გეგმა</t>
  </si>
  <si>
    <t>განხორციელდება საინფორმაციო კამპანიები მოსახლეობის ცნობიერების ამაღლების მიზნით, რაც მოიცავს ჯანდაცვის სერვისების, პროგრამებისა და ხელმისაწვდომი სერვისების შესახებ ინფორმაციის გავრცელებას</t>
  </si>
  <si>
    <t>მოსახლეობის სოციალური კეთილდღეობისა და ჯანმრთელობის ხელშეწყობა</t>
  </si>
  <si>
    <t>3.1.1.5</t>
  </si>
  <si>
    <t>3.1.1.6</t>
  </si>
  <si>
    <t xml:space="preserve"> ვიზიტორების რაოდენობის ზრდა, %</t>
  </si>
  <si>
    <t>ბიზნეს სექტორის პროდუქციის გამოშვების ზრდა, (%)</t>
  </si>
  <si>
    <t>სოფლის მეურნეობის განვითარების პროგრამებით მხარდაჭერილი ფერმერული მეურნეობების რაოდენობის ზრდა %</t>
  </si>
  <si>
    <t>შეგროვებული და უსაფრთხოდ განთავსებული ნარჩენების მოცულობა (ტონა/წელიწადში)</t>
  </si>
  <si>
    <t>ჰაერის დაბინძურების მაჩვენებლის შემცირება, %</t>
  </si>
  <si>
    <t>მუნიციპალური ნარჩენების შეგროვებისა და გატანის მომსახურებით დაფარული დასახლებების  წილი (%)</t>
  </si>
  <si>
    <t>მუნიციპალური სოციალური და ჯანდაცვის პროგრამების გაუმჯობესება  და მიზნობრივი მხარდაჭერის გაძლიერება მოწყვლადი ჯგუფებისთვის</t>
  </si>
  <si>
    <t>მუნიციპალური სერვისებით მოსარგებლე / ჩართული მოსახლეობის წილი, %</t>
  </si>
  <si>
    <t>საქსტატი, რეგიონული და მუნიციპალური სტატისტიკის პორტალი;  მუნიციპალური მონაცემები</t>
  </si>
  <si>
    <t>მუნიციპალური მონაცემები / ანგარიშები; გარემოს დაცვისა და სოფლის მეურნეობის სამინისტრო, გარემოს ეროვნული სააგენტო</t>
  </si>
  <si>
    <t>ტურისტული სერვისებით უზრუნველყოფილი დასახლებების წილის ზრდა, (%)</t>
  </si>
  <si>
    <t xml:space="preserve"> ტყის აღდგენა-გაშენების კომპლექსური ღონისძიება დარგვითა და ბუნებრივი განახლების ხელშეწყობით</t>
  </si>
  <si>
    <t>ტყის აღდგენა-გაშენების ღონისძებების დაგეგმვა და განხორციელება</t>
  </si>
  <si>
    <t xml:space="preserve">განხორციელებული ტყის აღდგენა-გაშენების ღონისძებები </t>
  </si>
  <si>
    <t>სსიპ ეროვნული სატყეო სააგენტო</t>
  </si>
  <si>
    <t>ატმოსფერული ჰაერის ხარისხის ავტომატური მონიტორინგის ქსელის გაფართოება</t>
  </si>
  <si>
    <t xml:space="preserve"> ავტომატური ატმოსფერული ჰაერის ხარისხის მონიტორინგის  სადგურის განთავსება</t>
  </si>
  <si>
    <t>სსიპ გარემოს ეროვნული სააგენტო</t>
  </si>
  <si>
    <t xml:space="preserve">2027-2030 </t>
  </si>
  <si>
    <t xml:space="preserve"> დამონტაჟებული/დანერგილი ჰაერის მონიტორინგის მექანიზმების რაოდენობა (  ახალი ავტომატური სადგური)</t>
  </si>
  <si>
    <t>მუნიციპალური სპორტული პროგრამებისა და ინფრასტრუქტურის განვითარება, პროფესიული მხარდაჭერის გაძლიერება და სპორტზე ხელმისაწვდომობის გაზრდა</t>
  </si>
  <si>
    <t>4.2.1.7</t>
  </si>
  <si>
    <t>4.2.1.8</t>
  </si>
  <si>
    <t>4.2.1.9</t>
  </si>
  <si>
    <t>4.2.1.10</t>
  </si>
  <si>
    <t>4.2.1.11</t>
  </si>
  <si>
    <t>4.2.1.12</t>
  </si>
  <si>
    <t>4.2.1.13</t>
  </si>
  <si>
    <t>„ხრამ-არხის სარწყავი სისტემის მაგისტრალური არხის რეაბილიტაცია</t>
  </si>
  <si>
    <t xml:space="preserve">პროექტი მიზნად ისახავს მაგისტრალური არხის რეაბილიტაციას. </t>
  </si>
  <si>
    <t>ტექნიკური მდგომარეობის გაუმჯობესება</t>
  </si>
  <si>
    <t>წლიური ანგარიში</t>
  </si>
  <si>
    <t>შპს "საქართველოს მელიორაცია"</t>
  </si>
  <si>
    <t xml:space="preserve"> „მდ. მტკვრიდან მკვებავი ქეშალოს სატუმბი სადგურის შენობის შეკეთება/რეაბილიტაციის, ტერიტორიის კეთილმოწყობის, მდ. მტკვარში წყალაღების სარეგულაციო კვანძის მოწყობის და კოროზირებული შემწოვი და გამშვები მილსადენების, ახალი მილსადენებით შეცვლის“ სამუშაოები</t>
  </si>
  <si>
    <t>პროექტი მიზნად ისახავს ქეშალოს სატუმბი სადგურის შენობის შეკეთება/რეაბილიტაციას</t>
  </si>
  <si>
    <t xml:space="preserve">ლომთაგორას მაგისტრალური სარწყავი არხის აღდგენა-რეაბილიტაცია </t>
  </si>
  <si>
    <t xml:space="preserve">პროექტი მიზნად ისახავს მაგისტრალური სარწყავი არხის  აღდგენა-რეაბილიტაციას. </t>
  </si>
  <si>
    <t xml:space="preserve">სარწყავი მიწების წყლით უზრუნველყოფის გაუმჯობესება </t>
  </si>
  <si>
    <t xml:space="preserve"> ,,ხრამ-არხის და ახალი სადახლოს სარწყავი სისტემების სათავე ნაგებობების მექანიკური ნაწილის და  გარე და შიდა ელ. მომარაგების სისტემების  აღდგენა-რეაბილიტაციის“ </t>
  </si>
  <si>
    <t>პროექტი მიზნად ისახავს სათავე ნაგებობის მექანიკური ნაწილის და  გარე და შიდა ელ. მომარაგების სისტემების  აღდგენა-რეაბილიტაციას ავარიის საწინააღმდეგო პრევენციული (წინასწარი) და სალიკვიდაციო ღონისძიებებისთვის.</t>
  </si>
  <si>
    <t>ბარათაანთ არხის სარწყავი სისტემის და მდ. დებედაზე გვერდითი წყალაღების სათავე ნაგებობის აღდგენა-რეაბილიტაცია</t>
  </si>
  <si>
    <t>პროექტი მიზნად ისახავს გვერდითი წყალაღების სათავე ნაგებობის აღდგენა-რეაბილიტაციაას  ავარიის საწინააღმდეგო პრევენციული (წინასწარი) და სალიკვიდაციო ღონისძიებებისთვის.</t>
  </si>
  <si>
    <t xml:space="preserve"> სარწყავი მიწების წყლით უზრუნველყოფის გაუმჯობესება </t>
  </si>
  <si>
    <t>იმირასანის სათავე ნაგებობის რეაბილიტაცია</t>
  </si>
  <si>
    <t>პროექტი მიზნად ისახავს გვერდითი წყალაღების სათავე ნაგებობის აღდგენა-რეაბილიტაციას  ავარიის საწინააღმდეგო პრევენციული (წინასწარი) და სალიკვიდაციო ღონისძიებებისთვის.</t>
  </si>
  <si>
    <t>პროექტი მიზნად ისახავს დაზიანებული რკინა ბეტონის ღარების
დემონტაჟი, ღარების გარკვეული რაოდენობის შეკეთებას და შეცვლას.</t>
  </si>
  <si>
    <t xml:space="preserve">ხრამ-არხის სარწყავი სისტემის მაგისტრალური არხის საწყისი გარდამავალი უბნის, მაგისტრალური არხის მართკუთხა და ტრაპეციული კვეთის ცალკეული მონაკვეთების  რეაბილიტაციის, 2 ახალი საავტომობილო სახიდე გადასასვლელის და აკვედუკის ახალი ავარიული წყალსაგდების მოწყობა“ </t>
  </si>
  <si>
    <t xml:space="preserve">პროექტი მიზნად ისახავს ქვემო ქართლი,  ბოლნისის და მარნეულის მუნიციპალიტეტების, სოფ. არახლოს, სოფ. ნახიდურის. სოფ. ცურტავის, სოფ. ფარიზის და  ქ. მარნეულის წყლით უზრუნველყოფის ღონისძიებებს.  არსებული ორი ხიდის რეკონსტრუქციას საპროექტო Q=5.0 მ³/წმ-ში წყლის ხარჯის შეუფერხებლად გატარების მიზნით; </t>
  </si>
  <si>
    <t>2026 -2030</t>
  </si>
  <si>
    <t xml:space="preserve"> „იბერიის მაგისტრალური არხის წყალმიმღები კვანძის და მიმმართველი არხის აღდგენის, აღმაშენებლის მაგისტრალური არხის   წყალმიმღები კვანძის  მკვებავი წყალმიმყვანი არხისათვის მიმმართველი ჯებირის (ბარაჟის) მოწყობა“ </t>
  </si>
  <si>
    <t>2026 -2028</t>
  </si>
  <si>
    <t xml:space="preserve">სურსათის უვნებლობის სახელმწიფო კონტროლი </t>
  </si>
  <si>
    <t>გეგმური ინსპექტირება, გეგმური დოკუმენტური შემოწმება, გეგმური მონიტორინგის ფარგლებში ლაბორატორიული კვლევის მიზნით ნიმუშების აღება, HACCP-ის გეგმური აუდიტის ჩატარება. (გარდა გეგმური კონტროლისა ხორციელდება არაგეგმური სახელმწიფო კონტროლი ყველა არსებული მექანიზმის გამოყენებით, მათ შორის არაგეგმური ინსპექტირება, გადამოწმება, ზედამხედველობა).</t>
  </si>
  <si>
    <t xml:space="preserve">მავნე/შეუსაბამო სურსათის წარმოებისა და სამომხმარებლო ბაზარზე რეალიზაციის ფაქტების შემცირება/აღკვეთა. </t>
  </si>
  <si>
    <t>სურსათის ეროვნული სააგენტო</t>
  </si>
  <si>
    <t>2026-2030</t>
  </si>
  <si>
    <t>1.3.1.6</t>
  </si>
  <si>
    <t>1.3.1.7</t>
  </si>
  <si>
    <t xml:space="preserve">მცენარეთა დაცვა და ფიტოსანიტრული კეთილსაიმედოობის მიღწევა-შენარჩუნება    </t>
  </si>
  <si>
    <t xml:space="preserve">მავნე მწერების -ამერიკული თეთრი პეპლის, ტრანსმისიური დაავადებების გადამტანების (კოღო), ბზის ალურას    და  სხვა მავნებლების  წინააღმდეგ დამუშავებული ფართობის დამუშავება, პესტიციდების და აგროქიმიაკტების ლაბორატორიული კველვა, საკარანტინო და არასაკარანტინო მცენარეთა მავნე ორგანიზმების მონიტორინგი და ლაბორატორიული კვლევების ჩატარება  </t>
  </si>
  <si>
    <t>მცენარეთა მავნე ორგანიზმებისაგან სტრატეგიული სასოფლო-სამეურნეო კულტურების დაცვა და მოსავლის შენარჩუნება კლიმატური პირობების გათვალისწინებით. საკარანტინო მავნებლებისაგან თავისუფალი ზონების დადგენა, რაც ხელს შეუწყობს მცენარეული პროდუქციის ექსპორტს;  ვადაგასული და ფალსიფიცირებული პესტიციდებისა და აგროქიმიკატების რეალიზაციის ფაქტების აღკვეთა</t>
  </si>
  <si>
    <t xml:space="preserve">აზიური ფაროსანას საწინააღმდეგოდ  ფართობების დამუშავება  </t>
  </si>
  <si>
    <t xml:space="preserve">აზიური ფაროსანას საწინააღმდეგო ღონისძიებების განხორციელება </t>
  </si>
  <si>
    <t>სტრატეგიული სასოფლო-სამეურნეო კულტურების დაცვა და მოსავლის შენარჩუნება ადგილობრივ თვითმმართველობების ჩართვის გზით:სოფლად მცხოვრები მოსახლეობის ცნობიერების ამაღლება მავნებელთან ბრძოლოს ღონისძიებებში აქტიურად ჩართვის მიზნით; მავნებლის გავრცელების დადგენისა და ღონისძიებების დროულად გატარების მიზნით მუდმივი მონიტორინგი ქვეყნის მასშტაბით;</t>
  </si>
  <si>
    <t>1 279,3 (მლნ.ლარი)</t>
  </si>
  <si>
    <t xml:space="preserve">4161 (რაოდენობა);
8.1 (მოსახლეობის 1000 კაცზე)
</t>
  </si>
  <si>
    <t xml:space="preserve">211,5 (მლნ. ლარი) </t>
  </si>
  <si>
    <t>21 600</t>
  </si>
  <si>
    <t>7 051 (რაოდენობა)</t>
  </si>
  <si>
    <t xml:space="preserve"> 451,6
 (მლნ. ლარი)
</t>
  </si>
  <si>
    <t>849</t>
  </si>
  <si>
    <t>10%</t>
  </si>
  <si>
    <t>ფინანსური რესურსების სიმცირე; დაბალი ინფორმირებულობა პროგრამების არსებობის შესახებ.</t>
  </si>
  <si>
    <t>სამოქმედო   გეგმის  შემუშავების  შეფერხება;  განხორციელების ეტაპზე არასაკმარისი ფინანსური რესურსი; ახალგაზრდების  ჩართულობის  სიმცირე;</t>
  </si>
  <si>
    <t xml:space="preserve"> ფინანსური რესურსების სიცირე; ახალგაზრდების დაბალი ჩართულობა</t>
  </si>
  <si>
    <t>არასაკმარისი ფინანსური რესურსები;  ადგილობრივი კვალიფიციური კადრების სხვა ქალაქში გადინება; ციფრული პლატფორმების არაეფექტიანობა და ადმინისტრაციული პროცესების შეფერხება.</t>
  </si>
  <si>
    <t xml:space="preserve">ადმინისტრაციულ ერთეულებში საყოფაცხოვრებო ნარჩენებისთვის განკუთვნილი ურნების განახლება / დამატება </t>
  </si>
  <si>
    <t>2.2.1.7</t>
  </si>
  <si>
    <t>ნარჩენების გადამუშავების პრაქტიკის განვითარების ხელშეწყობა</t>
  </si>
  <si>
    <t>შპს ,,ორგანული ნარჩენების გადამამუშავებელი საწარმო"</t>
  </si>
  <si>
    <t>2027-2037</t>
  </si>
  <si>
    <t xml:space="preserve">მხარდაჭერილი ღონისძიებების რაოდენობა </t>
  </si>
  <si>
    <t>2.2.1.8</t>
  </si>
  <si>
    <t>დაინტერესებული პირებისათვის გარემოსდაცვით და აგრარულ საკითხებზე ლექციების, ტრენინგებისა და საინფორმაციო შეხვედრების ჩატარება</t>
  </si>
  <si>
    <t>ჩატარდება გარემოსდაცვით და აგრარულ საკითხებზე ლექციები, ტრენინგები და საინფორმაციო შეხვედრები</t>
  </si>
  <si>
    <t xml:space="preserve">ჩატარებული შეხვედრები გარემოსდაცვითი და  აგრაგული განათლების მიმართულებით </t>
  </si>
  <si>
    <t xml:space="preserve">სსიპ გარემოსდაცვითი ინფორმაციისა და განათლების ცენტრის წლიური ანგარიში </t>
  </si>
  <si>
    <t>სსიპ გარემოსდაცვითი ინფორმაციისა და განათლების ცენტრი</t>
  </si>
  <si>
    <t>აქტივობა ითვალისწინებს მუნიციპალიტეტში ნარჩენების გადამუშავების პრაქტიკის განვითარების ხელშეწყობას, შესაბამისი ინფრასტრუქტურის, ტექნიკისა და დანადგარების გაუმჯობესებისა და სხვა მხარდაჭერის გზით (მათ შორის კერძო და საჯარო თანამშრომლობის პრაქტიკით) , რაც მიზნად ისახავს ნარჩენების მართვის სისტემის ეფექტიანობის გაზრდას და გარემოსდაცვითი მდგომარეობის გაუმჯობესებას.</t>
  </si>
  <si>
    <t>აქტივობა: ადრეული განათლების კურიკულუმი-თამაში" დანერგვის ხელშეწყობა</t>
  </si>
  <si>
    <t>განახლებული ან გაფართოებული მუნიციპალური სოციალური და ჯანდაცვის მომსახურებების რაოდენობა</t>
  </si>
  <si>
    <t>მუნიციპალურ სპორტულ პროგრამებში და სექციებში ჩართული ახალგაზრდების წილის ზრდა,  (%)</t>
  </si>
  <si>
    <t xml:space="preserve"> ბიზნესის მხარდაჭერა, ადამიანური კაპიტალის გაძლიერება და საინვესტიციო გარემოს გაუმჯობესება</t>
  </si>
  <si>
    <t>კულტურის სფეროს განვითარების ხელშეწყობა</t>
  </si>
  <si>
    <t>კულტურის ცენტრის ინფრასტრუქტურის, სერვისების, ადამიანური რესურსისა და შემოქმედებითი პროცესების განვითარება, მუნიციპალური კულტურული ღონისძიებების მხარდაჭერა და ხელმისაწვდომობის გაზრდა</t>
  </si>
  <si>
    <t>სოფლის მეურნეობაში თანამედროვე ტექნოლოგიებისა და ინოვაციების დანერგვა, აგროპროდუქციის გადამუშავებისა და ადგილობრივი ღირებულებათა ჯაჭვების განვითარება</t>
  </si>
  <si>
    <t>ადგილობრივი ეკონომიკის განვითარების ხელშეწყობა</t>
  </si>
  <si>
    <t xml:space="preserve"> მარნეულის მეღვინეობის ბრენდის კონცეფციისა და ვიზუალური იდენტობის შემუშავება</t>
  </si>
  <si>
    <t>აქტივობა ითვალისწინებს მარნეულის მეღვინეობის მიმართულების ერთიანი ბრენდის კონცეფციისა და ვიზუალური იდენტობის შემუშავებას, რაც ხელს შეუწყობს ადგილობრივი ღვინის პროდუქციის ცნობადობის გაზრდას, მისი უნიკალური მახასიათებლების წარმოჩენას და ბაზარზე პოზიციონირების გაუმჯობესებას.</t>
  </si>
  <si>
    <t>შემუშავებული მარნეულის მეღვინეობის ბრენდის კონცეფცია და ვიზუალური იდენტობა</t>
  </si>
  <si>
    <t>შემუშავებული ვიზუალური იდენტობის მასალები; ანგარიშები</t>
  </si>
  <si>
    <t>ტურისტული ინფრასტრუქტურის, სერვისებისა და პროდუქტების განვითარება</t>
  </si>
  <si>
    <t>მიზანი 1.2</t>
  </si>
  <si>
    <t>სოფლის მეურნეობის მდგრადი და კონკურენტუნარინი განვითარების ხელშეწყობა</t>
  </si>
  <si>
    <t>გავლენის ინდიკატორი 1.2:</t>
  </si>
  <si>
    <t>1.2.1.8</t>
  </si>
  <si>
    <t>1.2.1.9</t>
  </si>
  <si>
    <t>1.2.1.10</t>
  </si>
  <si>
    <t>1.2.1.11</t>
  </si>
  <si>
    <t>1.2.1.12</t>
  </si>
  <si>
    <t>1.2.1.13</t>
  </si>
  <si>
    <t>1.3.1.8</t>
  </si>
  <si>
    <t>1.3.1.9</t>
  </si>
  <si>
    <t>1.3.1.10</t>
  </si>
  <si>
    <t>1.3.1.11</t>
  </si>
  <si>
    <t>1.3.1.12</t>
  </si>
  <si>
    <t>1.3.1.13</t>
  </si>
  <si>
    <t>1.3.1.14</t>
  </si>
  <si>
    <t>1.3.1.15</t>
  </si>
  <si>
    <t xml:space="preserve">ფინანსური რესურსების სიმცირე; ინფრასტრუქტურული დაგვიანება; ადგილობრივი საზოგადოების ჩართულობის დაბალი დონე; ბრენდის დაბალი ცნობადობა; კონკურენცია სხვა რეგიონების ტურისტულ პროდუქტებთან;  ლოგისტიკური პრობლემები
</t>
  </si>
  <si>
    <t xml:space="preserve">მოსახლეობის გარემოსდაცვითი ცნობიერებისა და ნარჩენების სეპარირების პროცესში ჩართულობის დაბალი დონე;  ფინანსური რესურსების სიმცირე; ტექნიკური და ლოგისტიკური შეფერხებები;  განმეორებითი დაბინძურების რისკი; არასაკმარისი მონიტორიმგის სისტემა; კლიმატის ცვლილების ზეგავლენა; </t>
  </si>
  <si>
    <t>ამოცანის შედეგის ინდიკატორი 2.2.2</t>
  </si>
  <si>
    <t>2.2.1.9</t>
  </si>
  <si>
    <t>2.2.1.10</t>
  </si>
  <si>
    <t>2.2.1.11</t>
  </si>
  <si>
    <t>ახალგაზრდული ინიციატივებითა და პროგრამებით მხარდაჭერილი ახალგაზრდების რაოდენობის ზრდა (%)</t>
  </si>
  <si>
    <t>სპორტული პროგრამების და ღონისძიებების რაოდენობის ზრდა, %</t>
  </si>
  <si>
    <t>23 258</t>
  </si>
  <si>
    <t>164700 მ3</t>
  </si>
  <si>
    <t>NO₂ = 38.05 მკგ/მ³</t>
  </si>
  <si>
    <t>1576</t>
  </si>
  <si>
    <t>24</t>
  </si>
  <si>
    <t>78</t>
  </si>
  <si>
    <t xml:space="preserve"> საბაზისო ინფრასტრუქტურული სერვისებით უზრუნველყოფილი დასახლებების წილი მუნიციპალიტეტში (%)</t>
  </si>
  <si>
    <t>ამოცანა 2.2.2</t>
  </si>
  <si>
    <t xml:space="preserve">განხორციელებული გარემოსდაცვითი და კლიმატური მდგრადობის ღონისძიებების რაოდენობა </t>
  </si>
  <si>
    <t>საზოგადოებრივი ტრანსპორტის მომსახურებით უზრუნველყოფილი დასახლებების წილი მუნიციპალიტეტში (%)</t>
  </si>
  <si>
    <t>თანამედროვე სტანდარტების შესაბამისი საბავშვო ბაღების წილი მუნიციპალიტეტში (%)</t>
  </si>
  <si>
    <t>თანამედროვე სტანდარტების შესაბამისი საჯარო სკოლების წილი მუნიციპალიტეტში (%)</t>
  </si>
  <si>
    <t xml:space="preserve">გარემოს დაცვა და მდგრადი მართვა </t>
  </si>
  <si>
    <t>გარემოსდაცვითი კონტროლის (ნარჩენების და მწვანე ნარგავების ნაწილში) მექანიზმის  და ზედამხედველობის სისტემის გაძლიერება</t>
  </si>
  <si>
    <t>აქტივობის ფარგლებში განხორციელდება გარემოსდაცვითი კონტროლისა და ზედამხედველობის მექანიზმების გაუმჯობესება, მათ შორის შესაბამისი ტექნიკური აღჭურვილობისა და ინვენტარის შეძენა, კონტროლისა და მონიტორინგის გრაფიკის შემუშავება/განახლება, ზედამხედველობის პროცესების სისტემატიზაცია და პასუხისმგებელი ადამიანური რესურსის კვალიფიკაციის ამაღლება.</t>
  </si>
  <si>
    <t xml:space="preserve">დანერგილი  მექანიზმი; გადამზადებული ადამიანური რესურსის რაოდენობა; განხორციელებული ინსპექტირების რაოდენობა (თვეში/წელიწადში); </t>
  </si>
  <si>
    <t>გარემოსდაცვითი ინფრასტრუქტურის განვითარება და ბუნებრივი რესურსების მდგრადი მართვა</t>
  </si>
  <si>
    <t>სკოლამდელ, ზოგად და პროფესიულ განათლებაში ჩართული ბავშვებისა და ახალგაზრდების წილი მუნიციპალიტეტში %</t>
  </si>
  <si>
    <t xml:space="preserve">განათლების ხელმისაწვდომობის ხელშემწყობი პროგრამებისა და ღონისძიებების რაოდენობა </t>
  </si>
  <si>
    <t>ამოცანის შედეგის ინდიკატორი 2.1.2.1</t>
  </si>
  <si>
    <t>ამოცანის შედეგის ინდიკატორი 2.1.2.2</t>
  </si>
  <si>
    <t>ამოცანის შედეგის ინდიკატორი 2.1.2.3</t>
  </si>
  <si>
    <t>ამოცანის შედეგის ინდიკატორი 2.1.2.4</t>
  </si>
  <si>
    <t>2.1.3.6</t>
  </si>
  <si>
    <t>2.1.3.8</t>
  </si>
  <si>
    <t>2.2.2.1</t>
  </si>
  <si>
    <t>2.2.2.2</t>
  </si>
  <si>
    <t>2.2.2.3</t>
  </si>
  <si>
    <t>2.2.2.4</t>
  </si>
  <si>
    <t>2.2.2.5</t>
  </si>
  <si>
    <t>2.2.2.6</t>
  </si>
  <si>
    <t>2.2.2.7</t>
  </si>
  <si>
    <t>4.3.1.9</t>
  </si>
  <si>
    <t>ამოცანის შედეგის ინდიკატორი 4.4.1</t>
  </si>
  <si>
    <t xml:space="preserve">მუნიციპალურ ბიუჯეტში სოციალური და ჯანდაცვის მიმართულებით გამოყოფილი ასიგნებების წილი </t>
  </si>
  <si>
    <t xml:space="preserve">რეაბილიტირებული და გაუმჯობესებული ადმინისტრაციული შენობების რაოდენობა </t>
  </si>
  <si>
    <t>მუნიციპალურ კულტურულ ღონისძიებებსა და სერვისებში  მონაწილეთა რაოდენობის ზრდა, %</t>
  </si>
  <si>
    <t>მოწესრიგებული საგზაო ინფრასტრუქტურით უზრუნველყოფილი დასახლებების წილი მუნიციპალიტეტში (%)</t>
  </si>
  <si>
    <t>4.3.1.10</t>
  </si>
  <si>
    <t>ჩატარებული ღონისძიების რაოდენობა</t>
  </si>
  <si>
    <t>ღონისძიება აერთიანებს კულტურულ-შემოქმედებით, ეთნოკულტურულ, საგანმანათლებლო, სპორტულ, ახალგაზრდულ და გასართობ აქტივობებს, ადგილობრივი კულტურის, ტრადიციებისა და მუნიციპალიტეტის მრავალფეროვანი სოციალური გარემოს წარმოჩენის მიზნით. აქტივობის განხორციელება ხელს შეუწყობს მოსახლეობის ჩართულობის ზრდას, კულტურული ცხოვრების გააქტიურებას, ადგილობრივი თვითმყოფადობის პოპულარიზაციას და მუნიციპალიტეტის ცნობადობის გაძლიერებას.</t>
  </si>
  <si>
    <t>4.4.1.9</t>
  </si>
  <si>
    <t>სტუდენტთა მხარდაჭერის პროგრამით მოსარგებლე სტუდენტების რაოდენობა</t>
  </si>
  <si>
    <t>ამოცანა 1.2.2</t>
  </si>
  <si>
    <t>1.2.2.1</t>
  </si>
  <si>
    <t>1.2.2.2</t>
  </si>
  <si>
    <t>1.2.2.3</t>
  </si>
  <si>
    <t>1.2.2.4</t>
  </si>
  <si>
    <t>1.2.2.5</t>
  </si>
  <si>
    <t>1.2.2.6</t>
  </si>
  <si>
    <t>1.2.2.7</t>
  </si>
  <si>
    <t>1.2.2.8</t>
  </si>
  <si>
    <t>1.2.2.9</t>
  </si>
  <si>
    <t>1.2.2.10</t>
  </si>
  <si>
    <t>1.2.2.11</t>
  </si>
  <si>
    <t>1.2.2.12</t>
  </si>
  <si>
    <t>1.2.2.13</t>
  </si>
  <si>
    <t>1.2.2.14</t>
  </si>
  <si>
    <t>38</t>
  </si>
  <si>
    <t>56</t>
  </si>
  <si>
    <t>სარწყავი სისტემების განვითარება</t>
  </si>
  <si>
    <t>საგანმანათლებლო, სპორტული, სარეკრეაციო და ადმინისტრაციული დანიშნულების ინფრასტრუქტურის განვითარება და ხელმისაწვდომობის გაუმჯობესება</t>
  </si>
  <si>
    <t>წყალმომარაგების და წყალარინების ინფრასტრუქტურის განვითარება</t>
  </si>
  <si>
    <t>ნარჩენების მართვის სისტემის განვითარება, მოსახლეობის გარემოსდაცვითი ცნობიერებისა და ჩართულობის გაძლიერება</t>
  </si>
  <si>
    <t>რეგისტრირებულ მოქმედ სუბიექტთა რაოდენობა ეკონომიკური საქმიანობის სახეებისა და ზომების მიხედვით</t>
  </si>
  <si>
    <t>წყალმომარაგების სერვისებით უზრუნველყოფილი დასახლებების წილი მუნიციპალიტეტში (%)</t>
  </si>
  <si>
    <t>განხორციელებული კულტურულ-შემოქმედებითი პროგრამების / სერვისების და ღონისძიებების რაოდენობის ზრდა, %</t>
  </si>
  <si>
    <t>22738</t>
  </si>
  <si>
    <t xml:space="preserve">რეგისტრირებული და მოქმედ ბიზნეს სუბიექტთა რაოდენობა (მოსახლეობის 1000 კაცზე); </t>
  </si>
  <si>
    <t>პროფესიული კადრების დეფიციტის  შემცირებისთვის კადრების განვითარების ხელშეწყობის პროგრამა</t>
  </si>
  <si>
    <t>მუნიციპალური მონაცემები; მელიორაცია</t>
  </si>
  <si>
    <t>გაუმჯობესებული სარწყავი ინფრასტრუქტურით უზრუნველყოფილი დასახლებების წილი მუნიციპალიტეტში (%)</t>
  </si>
  <si>
    <t>ფინანსური რესურსების სიმცირე; ტექნიკური სირთულეები; საპროექტო პროცესების გაჭიანურება</t>
  </si>
  <si>
    <t xml:space="preserve">რეაბილიტირებული და ახლად მოწყობილი სპორტული და სარეკრეაციო ინფრასტრუქტურის ობიექტების რაოდენობა </t>
  </si>
  <si>
    <t>45%</t>
  </si>
  <si>
    <t>ფინანსური რესურსის სიმცირე; ბუნებრივი რესურსების არამდგრადი გამოყენება; არასაკმარისი ტექნიკური შესაძლებლობები</t>
  </si>
  <si>
    <t>25%</t>
  </si>
  <si>
    <t>50%</t>
  </si>
  <si>
    <t xml:space="preserve">მუნიციპალიტეტი აქტიურად იქნება ჩართული   მიზნობრივი  პროგრამები  მიკრო ,მცირე და საშუალო ბიზნესის მხარდასაჭერად, რაც ხელს შეუწყობს 
ადგილობრივი მეწარმეობის გაძლიერებას, ახალი სამუშაო ადგილების შექმნას, 
ინოვაციური საქმინობის წახალისებას და ეკონომიკური აქტივობის ზრდას. 
პროგრამები ორიენტირებული იქნება სტარტაპების განვითარებაზე, წარმოების 
გაფართოებაზე და ადგილობრივი პროდუქციის კონკურენტუნარიანობის გაზრდაზე, 
რაც დადებითად აისახება მუნიციპალიტეტის მდგრად სოციალურ-ეკონომიკურ
განვითარებაზე. </t>
  </si>
  <si>
    <t xml:space="preserve"> ანგარიშები; მონაწილეთა სიები </t>
  </si>
  <si>
    <t xml:space="preserve">ყოველწლიურად ჩატარდება ფართომასშტაბიანი საინვესტიციო ფორუმი, რომელიც ხელს შეუწყობს მუნიციპალიტეტის 
საინვესტიციო პოტენციალის  წარმოჩენას, ინვესტორების მოზიდვას, 
ბიზნესკავშირების გაღრმავებას და ეკონომიკური აქტივობის ზრდას, 
რაც განაპირობებს მნიშვნელოვანი პროექტების განხორციელებას  და სამუშაო ადგილების
 შექმნას. </t>
  </si>
  <si>
    <t>პროფესიული საგანმანათლებლო დაწესებულებების ოფიციალური მონაცემები; ანგარიშები</t>
  </si>
  <si>
    <t>ფერმერთა დაბალი ინტერესი ან/და ფინანსური შესაძლებლობები; ტექნიკური მხარდაჭერის სიმცირე;  ეკოლოგიური წარმოების და ტექნოლოგიების საწყისი ხარჯების სიდიდე;   საინვესტიციო ინტერესის სიმცირე აგრარული დამუშავების სექტორში.</t>
  </si>
  <si>
    <t>შექმნილი და აღჭურვილი სადეგუსტაციო ცენტრების რაოდენობა; ცენტრში წარმოდგენილი ადგილობრივი ღვინის მწარმოებლების რაოდენობა</t>
  </si>
  <si>
    <t>ანგარიშები; ფოტო/ვიდეო მასალები</t>
  </si>
  <si>
    <t xml:space="preserve"> ლეჟბადინის მექანიკური სარწყავი სისტემის დაზიანებული რკინა-ბეტონის ღარების რეაბილიტაცია</t>
  </si>
  <si>
    <t xml:space="preserve">შექმნილი ტურისტული კომპლექსის არსებობა; დასაქმებული ადგილობრივი მოსახლეობის რაოდენობა; </t>
  </si>
  <si>
    <t xml:space="preserve">განახლებული/მოდერნიზებული ვებ-გვერდის არსებობა; ვებ-გვერდის მომხმარებელთა რაოდენობის ზრდა </t>
  </si>
  <si>
    <t xml:space="preserve">შექმნილი/მოწყობილი მუზეუმის ინფრასტრუქტურა; ჩატარებული კულტურულ-საგანმანათლებლო ღონისძიებების რაოდენობა; ვიზიტორთა წლიური რაოდენობა; </t>
  </si>
  <si>
    <t>მოწყობილი/რეაბილიტირებული გადასახედი მოედანი;  ტურისტული ინფრასტრუქტურის ხელმისაწვდომობის გაუმჯობესება</t>
  </si>
  <si>
    <t>2.1.1.8</t>
  </si>
  <si>
    <t xml:space="preserve">
სოფელ საიმერლოში შიდა გზის რეაბილიტაცია</t>
  </si>
  <si>
    <t xml:space="preserve">
სოფელ საბირქენდში შიდა გზების რეაბილიტაცია</t>
  </si>
  <si>
    <t>სოფელ ყიზილაჯლოში, ხრამ არხზე არსებული საავტომობილო ხიდის დემონტაჟი და ახალი ხიდის მშენებლობა</t>
  </si>
  <si>
    <t>მუნიციპალური ტრანსპორტის შეძენა მიზნად ისახავს ახალი მარშრუტების ათვისებას, მოსახლეობის ყველა ჯგუფისათვის, მათ შორის შშმ, ხანდაზმულები, მოწყვლადი პირები, უსაფრთხო და ხელმისაწვდომი გადაადგილების უზრუნველყოფას, სატრანსპორტო მომსახურების გაუმჯობესებას და ტერიტორიის სრულად დაფარვას. იმისათვის რომ მოხდეს სრულფასოვანი მომსახურების დაფარვა, საჭიროებას წარმოადგენს არსებული სატრანსპორტო საშუალებებს ჩაუტარდეთ შესაბამისი სარეაბილიტაციო სამუშაოები მოდერნიზაციისთვის, ხოლო ეტაპობრივად შეძენილ იქნას ახალი ტრანსპორტი. საჭიროებას წარმოადგენს ეტაპობრივად 10 სატრანსპორტო საშუალებების შეძენა</t>
  </si>
  <si>
    <t>შეძენილი ტრანსპორტის რაოდენობა</t>
  </si>
  <si>
    <t>2.1.2.29</t>
  </si>
  <si>
    <t>ამოცანის შედეგის ინდიკატორი 2.1.3</t>
  </si>
  <si>
    <t xml:space="preserve"> ა(ა)იპ სუფთა მარნეული</t>
  </si>
  <si>
    <t xml:space="preserve">  ა(ა)იპ სუფთა მარნეული</t>
  </si>
  <si>
    <t xml:space="preserve"> მარნეულის მუნიციპალიტეტის მერია</t>
  </si>
  <si>
    <t>სახელმწიფო მზრუნველობიდან ბიოლოგიურ ოჯახებში დაბრუნებული არასწრულწლოვანი ოჯახებისთვის ფინანსური დახმარების მექანიზმის შემუშავება</t>
  </si>
  <si>
    <t>შეზღუდული შესაძლებლობების მქონე  პირებისთვის და ომის ვეტერანებისთვის სპორტულ გასართობი ღონისძიებების დახვეწა / გაუმჯობესება</t>
  </si>
  <si>
    <t xml:space="preserve">ქ. მარნეულის მუსიკალური სკოლის ახალი შენობის აშენება
1. არსებული შენობის დემონტაჟი;
2. თანამედროვე სტანდარტების შესაბამისი ახალი სამუსიკო სკოლის პროექტირება და მშენებლობა.
3. დროებითი ფართის გაუმჯობესება, ვიდრე ახალი სკოლის მშენებლობა დასრულდება.
</t>
  </si>
  <si>
    <t>4.3.1.11</t>
  </si>
  <si>
    <t>სახალხო დღესასწაულის  ,,მარნეულობის" ორგანიზება და ჩატარება</t>
  </si>
  <si>
    <t xml:space="preserve">სახალხო დღესასწაულის  ,,ნოვრუზ-ბაირამის" ორგანიზება და ჩატარება </t>
  </si>
  <si>
    <t xml:space="preserve">2027-2037 (თანხა განსაზღვრულია ორი წლის ჭრილში) </t>
  </si>
  <si>
    <t xml:space="preserve">2026-2027 (თანხა განსაზღვრულია ორი წლის ჭრილში) </t>
  </si>
  <si>
    <t xml:space="preserve">ღონისძიება ტარდება ყოველწლიურად გაზაფხულის ბუნიობაზე 21 მარტს. ეს არის საუკუნეების ტრადიცია, რომელიც აერთიანებს ოთხ სტიქიას (წყალი, ცეცხლი, ქარი, მიწა) და მიზნად ისახავს ტრადიციების შენარჩუნებას,  ადგილობრივი კულტურული იდენტობისა და ისტორიული მემკვიდრეობის პოპულარიზაციას. იმართება მრავალფეროვანი კულტურული, საგანმანათლებლო, შემეცნებითი და საზოგადოებრივი ღონისძიებები, ადგილობრივი მოსახლეობსი აქტიური ჩართულობით. </t>
  </si>
  <si>
    <t>4.4.1.10</t>
  </si>
  <si>
    <t>სტუდენტთა მხარდაჭერის მუნიციპალური პროგრამის განხორციელება - ,,მერის ჯილდო წარმატებულ სტუდენტს"</t>
  </si>
  <si>
    <t xml:space="preserve"> სტუდენტთა მხარდაჭერის მუნიციპალური პროგრამის განხორციელება - სტუდენტთა  მგზავრობის ხარჯების დაფინანსება</t>
  </si>
  <si>
    <t>აქტივობა ითვალისწინებს სტუდენტთა მხარდაჭერის მუნიციპალური პროგრამის განხორციელებას, რომელიც მოიცავს აკადემიურად წარმატებული სტუდენტების წახალისებას.  პროგრამის მიზანია ახალგაზრდების  სწავლის გაგრძელების მოტივაციის გაზრდა და სტუდენტების სოციალური მხარდაჭერა.</t>
  </si>
  <si>
    <t>აქტივობა ითვალისწინებს სტუდენტთა მხარდაჭერის მუნიციპალური პროგრამის განხორციელებას, რომელიც მოიცავს  უმაღლესი განათლების მიღების პროცესში სტუდენტებისთვის სატრანსპორტო ხარჯების დაფინანსებას. პროგრამის მიზანია ახალგაზრდების განათლებაზე ხელმისაწვდომობის გაუმჯობესება.</t>
  </si>
  <si>
    <t>5230000 ლარი / 8.1%</t>
  </si>
  <si>
    <t>124</t>
  </si>
  <si>
    <t>30227</t>
  </si>
  <si>
    <t xml:space="preserve">პროექტი მიზნად ისახავს ვაზიანი-იბერიის სარწყავი სისტემის წყლითუზრუნველყოფას.  ქვემო ქართლის რეგიონში (მათ შორის მარნეულში) წყალმიმყვანი არხის შემტბორავი ნაგებობის (ბარაჟის) მოწყობა მდინარის დონის ასაწევად,  </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</si>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</sst>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_(* \(#,##0.00\);_(* &quot;-&quot;??_);_(@_)"/>
    <numFmt numFmtId="165" formatCode="_(* #,##0_);_(* \(#,##0\);_(* &quot;-&quot;??_);_(@_)"/>
    <numFmt numFmtId="166" formatCode="[$-F400]h:mm:ss\ AM/PM"/>
  </numFmts>
  <fonts count="23">
    <font>
      <sz val="11"/>
      <color theme="1"/>
      <name val="Calibri"/>
      <family val="2"/>
      <scheme val="minor"/>
    </font>
    <font>
      <sz val="11"/>
      <color theme="1"/>
      <name val="Calibri"/>
      <family val="2"/>
      <scheme val="minor"/>
    </font>
    <font>
      <sz val="10"/>
      <color rgb="FF000000"/>
      <name val="Calibri"/>
      <family val="2"/>
      <scheme val="minor"/>
    </font>
    <font>
      <sz val="12"/>
      <color theme="1"/>
      <name val="Sylfaen"/>
      <family val="1"/>
    </font>
    <font>
      <sz val="12"/>
      <name val="Sylfaen"/>
      <family val="1"/>
    </font>
    <font>
      <b/>
      <sz val="12"/>
      <color theme="1"/>
      <name val="Sylfaen"/>
      <family val="1"/>
    </font>
    <font>
      <sz val="11"/>
      <color theme="1"/>
      <name val="Sylfaen"/>
      <family val="1"/>
    </font>
    <font>
      <b/>
      <sz val="12"/>
      <name val="Sylfaen"/>
      <family val="1"/>
    </font>
    <font>
      <sz val="12"/>
      <color rgb="FF000000"/>
      <name val="Sylfaen"/>
      <family val="1"/>
    </font>
    <font>
      <sz val="12"/>
      <color rgb="FFFF0000"/>
      <name val="Sylfaen"/>
      <family val="1"/>
    </font>
    <font>
      <b/>
      <sz val="12"/>
      <color rgb="FF000000"/>
      <name val="Sylfaen"/>
      <family val="1"/>
    </font>
    <font>
      <sz val="8"/>
      <name val="Calibri"/>
      <family val="2"/>
      <scheme val="minor"/>
    </font>
    <font>
      <b/>
      <sz val="14"/>
      <color theme="1"/>
      <name val="Sylfaen"/>
      <family val="1"/>
    </font>
    <font>
      <sz val="12"/>
      <color theme="1"/>
      <name val="Merriweather"/>
    </font>
    <font>
      <b/>
      <sz val="14"/>
      <name val="Sylfaen"/>
      <family val="1"/>
    </font>
    <font>
      <sz val="10"/>
      <color theme="1"/>
      <name val="Sylfaen"/>
      <family val="1"/>
    </font>
    <font>
      <b/>
      <sz val="18"/>
      <color theme="1"/>
      <name val="Sylfaen"/>
      <family val="1"/>
    </font>
    <font>
      <sz val="11"/>
      <name val="Sylfaen"/>
      <family val="1"/>
    </font>
    <font>
      <sz val="11"/>
      <color rgb="FF000000"/>
      <name val="Sylfaen"/>
      <family val="1"/>
    </font>
    <font>
      <sz val="12"/>
      <color rgb="FF000000"/>
      <name val="Calibri"/>
      <family val="2"/>
      <scheme val="minor"/>
    </font>
    <font>
      <sz val="10"/>
      <name val="Arial"/>
      <family val="2"/>
    </font>
    <font>
      <sz val="11"/>
      <color theme="1"/>
      <name val="Calibri"/>
      <scheme val="minor"/>
    </font>
    <font>
      <sz val="11"/>
      <color rgb="FF000000"/>
      <name val="Merriweather"/>
    </font>
  </fonts>
  <fills count="32">
    <fill>
      <patternFill patternType="none"/>
    </fill>
    <fill>
      <patternFill patternType="gray125"/>
    </fill>
    <fill>
      <patternFill patternType="solid">
        <fgColor rgb="FFBFBFBF"/>
        <bgColor rgb="FFBFBFBF"/>
      </patternFill>
    </fill>
    <fill>
      <patternFill patternType="solid">
        <fgColor rgb="FFA8D08D"/>
        <bgColor rgb="FFA8D08D"/>
      </patternFill>
    </fill>
    <fill>
      <patternFill patternType="solid">
        <fgColor rgb="FFE2EFD9"/>
        <bgColor rgb="FFE2EFD9"/>
      </patternFill>
    </fill>
    <fill>
      <patternFill patternType="solid">
        <fgColor rgb="FFFFC000"/>
        <bgColor rgb="FFFFC000"/>
      </patternFill>
    </fill>
    <fill>
      <patternFill patternType="solid">
        <fgColor rgb="FFFFE599"/>
        <bgColor rgb="FFFFE599"/>
      </patternFill>
    </fill>
    <fill>
      <patternFill patternType="solid">
        <fgColor rgb="FFBDD6EE"/>
        <bgColor rgb="FFBDD6EE"/>
      </patternFill>
    </fill>
    <fill>
      <patternFill patternType="solid">
        <fgColor theme="4" tint="0.59999389629810485"/>
        <bgColor rgb="FF0070C0"/>
      </patternFill>
    </fill>
    <fill>
      <patternFill patternType="solid">
        <fgColor theme="4" tint="0.59999389629810485"/>
        <bgColor indexed="64"/>
      </patternFill>
    </fill>
    <fill>
      <patternFill patternType="solid">
        <fgColor rgb="FF9CC2E5"/>
        <bgColor rgb="FF9CC2E5"/>
      </patternFill>
    </fill>
    <fill>
      <patternFill patternType="solid">
        <fgColor rgb="FFC5E0B3"/>
        <bgColor rgb="FFC5E0B3"/>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8" tint="0.59999389629810485"/>
        <bgColor indexed="64"/>
      </patternFill>
    </fill>
    <fill>
      <patternFill patternType="solid">
        <fgColor theme="9" tint="0.59999389629810485"/>
        <bgColor rgb="FFC5E0B3"/>
      </patternFill>
    </fill>
    <fill>
      <patternFill patternType="solid">
        <fgColor theme="9" tint="0.59999389629810485"/>
        <bgColor rgb="FFA8D08D"/>
      </patternFill>
    </fill>
    <fill>
      <patternFill patternType="solid">
        <fgColor theme="8" tint="0.59999389629810485"/>
        <bgColor rgb="FFBDD6EE"/>
      </patternFill>
    </fill>
    <fill>
      <patternFill patternType="solid">
        <fgColor theme="8" tint="0.59999389629810485"/>
        <bgColor rgb="FF0070C0"/>
      </patternFill>
    </fill>
    <fill>
      <patternFill patternType="solid">
        <fgColor theme="8" tint="0.59999389629810485"/>
        <bgColor rgb="FF9CC2E5"/>
      </patternFill>
    </fill>
    <fill>
      <patternFill patternType="solid">
        <fgColor theme="8"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theme="0"/>
        <bgColor theme="0"/>
      </patternFill>
    </fill>
    <fill>
      <patternFill patternType="solid">
        <fgColor theme="4" tint="0.59999389629810485"/>
        <bgColor rgb="FFBDD6EE"/>
      </patternFill>
    </fill>
    <fill>
      <patternFill patternType="solid">
        <fgColor theme="4" tint="0.59999389629810485"/>
        <bgColor rgb="FF9CC2E5"/>
      </patternFill>
    </fill>
    <fill>
      <patternFill patternType="solid">
        <fgColor theme="7"/>
        <bgColor rgb="FFFFE599"/>
      </patternFill>
    </fill>
    <fill>
      <patternFill patternType="solid">
        <fgColor theme="0"/>
        <bgColor rgb="FF000000"/>
      </patternFill>
    </fill>
    <fill>
      <patternFill patternType="solid">
        <fgColor theme="0"/>
        <bgColor rgb="FFF6B26B"/>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rgb="FF000000"/>
      </top>
      <bottom style="thin">
        <color indexed="64"/>
      </bottom>
      <diagonal/>
    </border>
    <border>
      <left style="thin">
        <color indexed="64"/>
      </left>
      <right/>
      <top/>
      <bottom/>
      <diagonal/>
    </border>
    <border>
      <left/>
      <right style="thin">
        <color rgb="FF000000"/>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8">
    <xf numFmtId="0" fontId="0" fillId="0" borderId="0"/>
    <xf numFmtId="164" fontId="1" fillId="0" borderId="0" applyFont="0" applyFill="0" applyBorder="0" applyAlignment="0" applyProtection="0"/>
    <xf numFmtId="0" fontId="2" fillId="0" borderId="0"/>
    <xf numFmtId="0" fontId="20" fillId="0" borderId="0"/>
    <xf numFmtId="0" fontId="20" fillId="0" borderId="0"/>
    <xf numFmtId="0" fontId="21" fillId="0" borderId="0"/>
    <xf numFmtId="164" fontId="1" fillId="0" borderId="0" applyFont="0" applyFill="0" applyBorder="0" applyAlignment="0" applyProtection="0"/>
    <xf numFmtId="43" fontId="1" fillId="0" borderId="0" applyFont="0" applyFill="0" applyBorder="0" applyAlignment="0" applyProtection="0"/>
  </cellStyleXfs>
  <cellXfs count="820">
    <xf numFmtId="0" fontId="0" fillId="0" borderId="0" xfId="0"/>
    <xf numFmtId="0" fontId="3" fillId="0" borderId="0" xfId="0" applyFont="1" applyFill="1" applyAlignment="1">
      <alignment horizontal="center" vertical="center" wrapText="1"/>
    </xf>
    <xf numFmtId="165" fontId="3" fillId="0" borderId="1" xfId="1" applyNumberFormat="1" applyFont="1" applyFill="1" applyBorder="1" applyAlignment="1">
      <alignment horizontal="right" vertical="center" wrapText="1"/>
    </xf>
    <xf numFmtId="0" fontId="6" fillId="0" borderId="0" xfId="0" applyFont="1" applyAlignment="1">
      <alignment vertical="center" wrapText="1"/>
    </xf>
    <xf numFmtId="165" fontId="3" fillId="0" borderId="1" xfId="1"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wrapText="1"/>
    </xf>
    <xf numFmtId="165" fontId="3" fillId="0" borderId="0" xfId="1" applyNumberFormat="1" applyFont="1" applyFill="1" applyAlignment="1">
      <alignment vertical="center" wrapText="1"/>
    </xf>
    <xf numFmtId="165" fontId="3" fillId="0" borderId="0" xfId="1" applyNumberFormat="1" applyFont="1" applyFill="1" applyAlignment="1">
      <alignment horizontal="left" vertical="center" wrapText="1"/>
    </xf>
    <xf numFmtId="0" fontId="3" fillId="3" borderId="16" xfId="0" applyFont="1" applyFill="1" applyBorder="1" applyAlignment="1">
      <alignment horizontal="center" vertical="center" wrapText="1"/>
    </xf>
    <xf numFmtId="9" fontId="3" fillId="3" borderId="16" xfId="0" applyNumberFormat="1" applyFont="1" applyFill="1" applyBorder="1" applyAlignment="1">
      <alignment horizontal="center" vertical="center" wrapText="1"/>
    </xf>
    <xf numFmtId="0" fontId="3" fillId="0" borderId="0" xfId="0" applyFont="1" applyAlignment="1">
      <alignment vertical="center" wrapText="1"/>
    </xf>
    <xf numFmtId="165" fontId="3" fillId="0" borderId="2" xfId="1" applyNumberFormat="1" applyFont="1" applyFill="1" applyBorder="1" applyAlignment="1">
      <alignment horizontal="right" vertical="center" wrapText="1"/>
    </xf>
    <xf numFmtId="0" fontId="8" fillId="12" borderId="2" xfId="0" applyFont="1" applyFill="1" applyBorder="1" applyAlignment="1">
      <alignment horizontal="center" vertical="center" wrapText="1"/>
    </xf>
    <xf numFmtId="0" fontId="8" fillId="12" borderId="29" xfId="0" applyFont="1" applyFill="1" applyBorder="1" applyAlignment="1">
      <alignment horizontal="center" vertical="center" wrapText="1"/>
    </xf>
    <xf numFmtId="0" fontId="3" fillId="12" borderId="30"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8" fillId="12" borderId="3" xfId="0" applyFont="1" applyFill="1" applyBorder="1" applyAlignment="1">
      <alignment horizontal="center" vertical="center" wrapText="1"/>
    </xf>
    <xf numFmtId="165" fontId="3" fillId="0" borderId="1" xfId="1" applyNumberFormat="1" applyFont="1" applyFill="1" applyBorder="1" applyAlignment="1">
      <alignment horizontal="left" vertical="center"/>
    </xf>
    <xf numFmtId="165" fontId="10" fillId="12" borderId="3" xfId="0"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5" fillId="0" borderId="0" xfId="0" applyFont="1" applyFill="1" applyAlignment="1">
      <alignment wrapText="1"/>
    </xf>
    <xf numFmtId="0" fontId="3" fillId="0" borderId="1" xfId="0" applyFont="1" applyFill="1" applyBorder="1" applyAlignment="1">
      <alignment vertical="center" wrapText="1"/>
    </xf>
    <xf numFmtId="0" fontId="3" fillId="13" borderId="0" xfId="0" applyFont="1" applyFill="1" applyAlignment="1">
      <alignment horizontal="center" vertical="center" wrapText="1"/>
    </xf>
    <xf numFmtId="165" fontId="3" fillId="13" borderId="0" xfId="1" applyNumberFormat="1" applyFont="1" applyFill="1" applyAlignment="1">
      <alignment vertical="center" wrapText="1"/>
    </xf>
    <xf numFmtId="0" fontId="4" fillId="0" borderId="25" xfId="0" applyFont="1" applyBorder="1" applyAlignment="1">
      <alignment horizontal="center" vertical="center" wrapText="1"/>
    </xf>
    <xf numFmtId="0" fontId="3" fillId="17" borderId="4" xfId="0" applyFont="1" applyFill="1" applyBorder="1" applyAlignment="1">
      <alignment horizontal="center" vertical="center" wrapText="1"/>
    </xf>
    <xf numFmtId="165" fontId="3" fillId="0" borderId="15" xfId="1" applyNumberFormat="1" applyFont="1" applyFill="1" applyBorder="1" applyAlignment="1">
      <alignment horizontal="left" vertical="center"/>
    </xf>
    <xf numFmtId="165" fontId="3" fillId="0" borderId="15" xfId="1" applyNumberFormat="1" applyFont="1" applyFill="1" applyBorder="1" applyAlignment="1">
      <alignment horizontal="center" vertical="center" wrapText="1"/>
    </xf>
    <xf numFmtId="165" fontId="5" fillId="14" borderId="16" xfId="1" applyNumberFormat="1" applyFont="1" applyFill="1" applyBorder="1" applyAlignment="1">
      <alignment horizontal="center" vertical="center" wrapText="1"/>
    </xf>
    <xf numFmtId="164" fontId="3" fillId="13" borderId="1" xfId="1" applyFont="1" applyFill="1" applyBorder="1" applyAlignment="1">
      <alignment horizontal="center" vertical="center"/>
    </xf>
    <xf numFmtId="3" fontId="3" fillId="0" borderId="1" xfId="0"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6"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12" borderId="2" xfId="0" applyFont="1" applyFill="1" applyBorder="1" applyAlignment="1">
      <alignment vertical="center" wrapText="1"/>
    </xf>
    <xf numFmtId="0" fontId="3" fillId="12" borderId="3" xfId="0" applyFont="1" applyFill="1" applyBorder="1" applyAlignment="1">
      <alignment vertical="center" wrapText="1"/>
    </xf>
    <xf numFmtId="165" fontId="5" fillId="12" borderId="3" xfId="0" applyNumberFormat="1" applyFont="1" applyFill="1" applyBorder="1" applyAlignment="1">
      <alignment vertical="center" wrapText="1"/>
    </xf>
    <xf numFmtId="165" fontId="4" fillId="0" borderId="12" xfId="1" applyNumberFormat="1" applyFont="1" applyFill="1" applyBorder="1" applyAlignment="1">
      <alignment horizontal="center" vertical="center" wrapText="1"/>
    </xf>
    <xf numFmtId="165" fontId="3" fillId="0" borderId="12" xfId="1" applyNumberFormat="1" applyFont="1" applyFill="1" applyBorder="1" applyAlignment="1">
      <alignment horizontal="center" vertical="center" wrapText="1"/>
    </xf>
    <xf numFmtId="0" fontId="5" fillId="12" borderId="2" xfId="0" applyFont="1" applyFill="1" applyBorder="1" applyAlignment="1">
      <alignment vertical="center" wrapText="1"/>
    </xf>
    <xf numFmtId="0" fontId="5" fillId="12" borderId="3" xfId="0" applyFont="1" applyFill="1" applyBorder="1" applyAlignment="1">
      <alignment vertical="center" wrapText="1"/>
    </xf>
    <xf numFmtId="165" fontId="5" fillId="12" borderId="4" xfId="0" applyNumberFormat="1" applyFont="1" applyFill="1" applyBorder="1" applyAlignment="1">
      <alignment vertical="center" wrapText="1"/>
    </xf>
    <xf numFmtId="165" fontId="4" fillId="0" borderId="1" xfId="1" applyNumberFormat="1" applyFont="1" applyFill="1" applyBorder="1" applyAlignment="1">
      <alignment horizontal="center" vertical="center" wrapText="1"/>
    </xf>
    <xf numFmtId="0" fontId="8" fillId="0" borderId="16" xfId="0" applyFont="1" applyBorder="1" applyAlignment="1">
      <alignment horizontal="center" vertical="center" wrapText="1"/>
    </xf>
    <xf numFmtId="164" fontId="8" fillId="0" borderId="16" xfId="1" applyFont="1" applyFill="1" applyBorder="1" applyAlignment="1">
      <alignment horizontal="right" vertical="center" wrapText="1"/>
    </xf>
    <xf numFmtId="164" fontId="8" fillId="0" borderId="16" xfId="1" applyFont="1" applyFill="1" applyBorder="1" applyAlignment="1">
      <alignment horizontal="center" vertical="center" wrapText="1"/>
    </xf>
    <xf numFmtId="0" fontId="8" fillId="0" borderId="1" xfId="0" applyFont="1" applyBorder="1" applyAlignment="1">
      <alignment horizontal="center" vertical="center" wrapText="1"/>
    </xf>
    <xf numFmtId="164" fontId="8" fillId="0" borderId="16" xfId="1" applyFont="1" applyFill="1" applyBorder="1" applyAlignment="1">
      <alignment horizontal="left" vertical="center" wrapText="1"/>
    </xf>
    <xf numFmtId="0" fontId="8" fillId="13" borderId="16" xfId="0" applyFont="1" applyFill="1" applyBorder="1" applyAlignment="1">
      <alignment horizontal="center" vertical="center" wrapText="1"/>
    </xf>
    <xf numFmtId="164" fontId="8" fillId="13" borderId="16" xfId="1" applyFont="1" applyFill="1" applyBorder="1" applyAlignment="1">
      <alignment horizontal="center" vertical="center" wrapText="1"/>
    </xf>
    <xf numFmtId="0" fontId="3" fillId="0" borderId="12" xfId="0" applyFont="1" applyBorder="1" applyAlignment="1">
      <alignment horizontal="center" vertical="center" wrapText="1"/>
    </xf>
    <xf numFmtId="164" fontId="4" fillId="0" borderId="12" xfId="1" applyFont="1" applyFill="1" applyBorder="1" applyAlignment="1">
      <alignment horizontal="center" vertical="center" wrapText="1"/>
    </xf>
    <xf numFmtId="164" fontId="3" fillId="0" borderId="12" xfId="1" applyFont="1" applyFill="1" applyBorder="1" applyAlignment="1">
      <alignment horizontal="center" vertical="center" wrapText="1"/>
    </xf>
    <xf numFmtId="164" fontId="4" fillId="0" borderId="1" xfId="1" applyFont="1" applyFill="1" applyBorder="1" applyAlignment="1">
      <alignment horizontal="center" vertical="center" wrapText="1"/>
    </xf>
    <xf numFmtId="164" fontId="3" fillId="0" borderId="1" xfId="1" applyFont="1" applyFill="1" applyBorder="1" applyAlignment="1">
      <alignment horizontal="center" vertical="center" wrapText="1"/>
    </xf>
    <xf numFmtId="165" fontId="3" fillId="0" borderId="12" xfId="1" applyNumberFormat="1" applyFont="1" applyFill="1" applyBorder="1" applyAlignment="1">
      <alignment horizontal="left" vertical="center" wrapText="1"/>
    </xf>
    <xf numFmtId="165" fontId="3" fillId="0" borderId="1" xfId="1" applyNumberFormat="1" applyFont="1" applyFill="1" applyBorder="1" applyAlignment="1">
      <alignment horizontal="left" vertical="center" wrapText="1"/>
    </xf>
    <xf numFmtId="165" fontId="3" fillId="13" borderId="1" xfId="1" applyNumberFormat="1" applyFont="1" applyFill="1" applyBorder="1" applyAlignment="1">
      <alignment horizontal="left" vertical="center" wrapText="1"/>
    </xf>
    <xf numFmtId="165" fontId="4" fillId="13" borderId="12" xfId="1" applyNumberFormat="1" applyFont="1" applyFill="1" applyBorder="1" applyAlignment="1">
      <alignment horizontal="center" vertical="center" wrapText="1"/>
    </xf>
    <xf numFmtId="0" fontId="4" fillId="0" borderId="12" xfId="0" applyFont="1" applyBorder="1" applyAlignment="1">
      <alignment horizontal="center" vertical="center" wrapText="1"/>
    </xf>
    <xf numFmtId="0" fontId="3" fillId="3" borderId="25"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165" fontId="10" fillId="12" borderId="1" xfId="0" applyNumberFormat="1" applyFont="1" applyFill="1" applyBorder="1" applyAlignment="1">
      <alignment horizontal="center" vertical="center" wrapText="1"/>
    </xf>
    <xf numFmtId="165" fontId="3" fillId="13" borderId="1" xfId="1" applyNumberFormat="1" applyFont="1" applyFill="1" applyBorder="1" applyAlignment="1">
      <alignment horizontal="left" vertical="center"/>
    </xf>
    <xf numFmtId="0" fontId="4" fillId="13" borderId="21" xfId="0" applyFont="1" applyFill="1" applyBorder="1" applyAlignment="1">
      <alignment horizontal="center" vertical="center" wrapText="1"/>
    </xf>
    <xf numFmtId="0" fontId="4" fillId="13" borderId="22" xfId="0" applyFont="1" applyFill="1" applyBorder="1" applyAlignment="1">
      <alignment horizontal="center" vertical="center" wrapText="1"/>
    </xf>
    <xf numFmtId="165" fontId="4" fillId="13" borderId="1" xfId="1" applyNumberFormat="1" applyFont="1" applyFill="1" applyBorder="1" applyAlignment="1">
      <alignment horizontal="center" vertical="center" wrapText="1"/>
    </xf>
    <xf numFmtId="0" fontId="3" fillId="16" borderId="11" xfId="0" applyFont="1" applyFill="1" applyBorder="1" applyAlignment="1">
      <alignment horizontal="center" vertical="center" wrapText="1"/>
    </xf>
    <xf numFmtId="0" fontId="3" fillId="16" borderId="16" xfId="0" applyFont="1" applyFill="1" applyBorder="1" applyAlignment="1">
      <alignment horizontal="center" vertical="center" wrapText="1"/>
    </xf>
    <xf numFmtId="9" fontId="3" fillId="16" borderId="16" xfId="0" applyNumberFormat="1" applyFont="1" applyFill="1" applyBorder="1" applyAlignment="1">
      <alignment horizontal="center" vertical="center" wrapText="1"/>
    </xf>
    <xf numFmtId="0" fontId="5" fillId="19" borderId="16"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0" xfId="0" applyFont="1" applyFill="1" applyBorder="1" applyAlignment="1">
      <alignment horizontal="left" vertical="center" wrapText="1"/>
    </xf>
    <xf numFmtId="165" fontId="3" fillId="0" borderId="1" xfId="1" applyNumberFormat="1" applyFont="1" applyFill="1" applyBorder="1" applyAlignment="1">
      <alignment horizontal="right" vertical="center"/>
    </xf>
    <xf numFmtId="0" fontId="3" fillId="0" borderId="1"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5" fontId="5" fillId="14" borderId="17" xfId="1" applyNumberFormat="1" applyFont="1" applyFill="1" applyBorder="1" applyAlignment="1">
      <alignment horizontal="center" vertical="center" wrapText="1"/>
    </xf>
    <xf numFmtId="0" fontId="5" fillId="17"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14" borderId="25" xfId="0" applyFont="1" applyFill="1" applyBorder="1" applyAlignment="1">
      <alignment horizontal="center" vertical="center" wrapText="1"/>
    </xf>
    <xf numFmtId="165" fontId="3" fillId="0" borderId="11" xfId="1" applyNumberFormat="1" applyFont="1" applyFill="1" applyBorder="1" applyAlignment="1">
      <alignment horizontal="center" vertical="center" wrapText="1"/>
    </xf>
    <xf numFmtId="0" fontId="4" fillId="0" borderId="22" xfId="0" applyFont="1" applyBorder="1" applyAlignment="1">
      <alignment horizontal="center" vertical="center" wrapText="1"/>
    </xf>
    <xf numFmtId="0" fontId="4" fillId="13" borderId="1"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5" fillId="13" borderId="1" xfId="0" applyFont="1" applyFill="1" applyBorder="1" applyAlignment="1">
      <alignment wrapText="1"/>
    </xf>
    <xf numFmtId="165" fontId="10" fillId="25" borderId="3" xfId="0" applyNumberFormat="1" applyFont="1" applyFill="1" applyBorder="1" applyAlignment="1">
      <alignment horizontal="center" vertical="center" wrapText="1"/>
    </xf>
    <xf numFmtId="165" fontId="5" fillId="25" borderId="3" xfId="0" applyNumberFormat="1" applyFont="1" applyFill="1" applyBorder="1" applyAlignment="1">
      <alignment vertical="center" wrapText="1"/>
    </xf>
    <xf numFmtId="0" fontId="5" fillId="25" borderId="8" xfId="0" applyFont="1" applyFill="1" applyBorder="1" applyAlignment="1">
      <alignment vertical="center" wrapText="1"/>
    </xf>
    <xf numFmtId="165" fontId="5" fillId="25" borderId="8" xfId="0" applyNumberFormat="1" applyFont="1" applyFill="1" applyBorder="1" applyAlignment="1">
      <alignment vertical="center" wrapText="1"/>
    </xf>
    <xf numFmtId="165" fontId="10" fillId="25" borderId="1" xfId="0" applyNumberFormat="1" applyFont="1" applyFill="1" applyBorder="1" applyAlignment="1">
      <alignment horizontal="center" vertical="center" wrapText="1"/>
    </xf>
    <xf numFmtId="0" fontId="3" fillId="25" borderId="3" xfId="0" applyFont="1" applyFill="1" applyBorder="1" applyAlignment="1">
      <alignment wrapText="1"/>
    </xf>
    <xf numFmtId="165" fontId="12" fillId="25" borderId="3" xfId="0" applyNumberFormat="1" applyFont="1" applyFill="1" applyBorder="1" applyAlignment="1">
      <alignment horizontal="center" vertical="center" wrapText="1"/>
    </xf>
    <xf numFmtId="0" fontId="5" fillId="25" borderId="2" xfId="0" applyFont="1" applyFill="1" applyBorder="1" applyAlignment="1">
      <alignment horizontal="center" vertical="center" wrapText="1"/>
    </xf>
    <xf numFmtId="164" fontId="3" fillId="13" borderId="12" xfId="1" applyFont="1" applyFill="1" applyBorder="1" applyAlignment="1">
      <alignment horizontal="left" vertical="center" wrapText="1"/>
    </xf>
    <xf numFmtId="165" fontId="3" fillId="13" borderId="12" xfId="1" applyNumberFormat="1" applyFont="1" applyFill="1" applyBorder="1" applyAlignment="1">
      <alignment horizontal="left" vertical="center" wrapText="1"/>
    </xf>
    <xf numFmtId="165" fontId="5" fillId="24" borderId="1" xfId="0" applyNumberFormat="1" applyFont="1" applyFill="1" applyBorder="1" applyAlignment="1">
      <alignment horizontal="center" vertical="center" wrapText="1"/>
    </xf>
    <xf numFmtId="0" fontId="3" fillId="13" borderId="0" xfId="0" applyFont="1" applyFill="1" applyBorder="1" applyAlignment="1">
      <alignment horizontal="center" wrapText="1"/>
    </xf>
    <xf numFmtId="165" fontId="5" fillId="13" borderId="0" xfId="0" applyNumberFormat="1" applyFont="1" applyFill="1" applyBorder="1" applyAlignment="1">
      <alignment horizontal="center" vertical="center" wrapText="1"/>
    </xf>
    <xf numFmtId="165" fontId="5" fillId="13" borderId="1" xfId="0" applyNumberFormat="1" applyFont="1" applyFill="1" applyBorder="1" applyAlignment="1">
      <alignment horizontal="center" vertical="center" wrapText="1"/>
    </xf>
    <xf numFmtId="3" fontId="3" fillId="0" borderId="1" xfId="0" applyNumberFormat="1" applyFont="1" applyBorder="1" applyAlignment="1">
      <alignment horizontal="right" vertical="center" wrapText="1"/>
    </xf>
    <xf numFmtId="0" fontId="3" fillId="0" borderId="11" xfId="0" applyFont="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5" fontId="3" fillId="0" borderId="7" xfId="1" applyNumberFormat="1" applyFont="1" applyFill="1" applyBorder="1" applyAlignment="1">
      <alignment horizontal="center" vertical="center" wrapText="1"/>
    </xf>
    <xf numFmtId="165" fontId="3" fillId="0" borderId="9" xfId="1" applyNumberFormat="1"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164" fontId="3" fillId="0" borderId="12" xfId="1" applyFont="1" applyFill="1" applyBorder="1" applyAlignment="1">
      <alignment horizontal="left" vertical="center"/>
    </xf>
    <xf numFmtId="0" fontId="3" fillId="0" borderId="12" xfId="0" applyFont="1" applyFill="1" applyBorder="1" applyAlignment="1">
      <alignment wrapText="1"/>
    </xf>
    <xf numFmtId="165" fontId="3" fillId="0" borderId="12" xfId="1" applyNumberFormat="1" applyFont="1" applyFill="1" applyBorder="1" applyAlignment="1">
      <alignment horizontal="left" vertical="center"/>
    </xf>
    <xf numFmtId="164" fontId="8" fillId="0" borderId="12" xfId="1" applyFont="1" applyFill="1" applyBorder="1" applyAlignment="1">
      <alignment horizontal="center" vertical="center" wrapText="1"/>
    </xf>
    <xf numFmtId="165" fontId="10" fillId="0" borderId="12" xfId="0" applyNumberFormat="1" applyFont="1" applyFill="1" applyBorder="1" applyAlignment="1">
      <alignment horizontal="center" vertical="center" wrapText="1"/>
    </xf>
    <xf numFmtId="165" fontId="8" fillId="0" borderId="12" xfId="0" applyNumberFormat="1" applyFont="1" applyFill="1" applyBorder="1" applyAlignment="1">
      <alignment horizontal="center" vertical="center" wrapText="1"/>
    </xf>
    <xf numFmtId="165" fontId="10" fillId="0" borderId="7" xfId="0" applyNumberFormat="1" applyFont="1" applyFill="1" applyBorder="1" applyAlignment="1">
      <alignment horizontal="center" vertical="center" wrapText="1"/>
    </xf>
    <xf numFmtId="165" fontId="10" fillId="0" borderId="9" xfId="0" applyNumberFormat="1" applyFont="1" applyFill="1" applyBorder="1" applyAlignment="1">
      <alignment horizontal="center" vertical="center" wrapText="1"/>
    </xf>
    <xf numFmtId="164" fontId="3" fillId="0" borderId="1" xfId="1" applyFont="1" applyFill="1" applyBorder="1" applyAlignment="1">
      <alignment horizontal="center" vertical="center"/>
    </xf>
    <xf numFmtId="0" fontId="6" fillId="0" borderId="1" xfId="0" applyFont="1" applyBorder="1" applyAlignment="1">
      <alignment horizontal="center" vertical="center" wrapText="1"/>
    </xf>
    <xf numFmtId="0" fontId="3" fillId="13" borderId="1" xfId="2" applyFont="1" applyFill="1" applyBorder="1" applyAlignment="1">
      <alignment horizontal="center" vertical="center" wrapText="1"/>
    </xf>
    <xf numFmtId="164" fontId="3" fillId="13" borderId="1" xfId="1" applyFont="1" applyFill="1" applyBorder="1" applyAlignment="1">
      <alignment horizontal="left" vertical="center" wrapText="1"/>
    </xf>
    <xf numFmtId="165" fontId="3" fillId="13" borderId="12"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165" fontId="3" fillId="0" borderId="1" xfId="1" applyNumberFormat="1" applyFont="1" applyFill="1" applyBorder="1" applyAlignment="1">
      <alignment horizontal="center" vertical="center"/>
    </xf>
    <xf numFmtId="0" fontId="3" fillId="13" borderId="1" xfId="0" applyFont="1" applyFill="1" applyBorder="1" applyAlignment="1">
      <alignment horizontal="center" vertical="center" wrapText="1"/>
    </xf>
    <xf numFmtId="165" fontId="3" fillId="13" borderId="1" xfId="1" applyNumberFormat="1" applyFont="1" applyFill="1" applyBorder="1" applyAlignment="1">
      <alignment horizontal="right" vertical="center" wrapText="1"/>
    </xf>
    <xf numFmtId="165" fontId="3" fillId="13" borderId="12" xfId="1" applyNumberFormat="1" applyFont="1" applyFill="1" applyBorder="1" applyAlignment="1">
      <alignment horizontal="right" vertical="center" wrapText="1"/>
    </xf>
    <xf numFmtId="0" fontId="5" fillId="0" borderId="1" xfId="0" applyFont="1" applyFill="1" applyBorder="1" applyAlignment="1">
      <alignment wrapText="1"/>
    </xf>
    <xf numFmtId="0" fontId="4" fillId="0" borderId="1" xfId="0" applyFont="1" applyBorder="1" applyAlignment="1">
      <alignment horizontal="center" vertical="center" wrapText="1"/>
    </xf>
    <xf numFmtId="0" fontId="3" fillId="1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14" borderId="2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4"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165" fontId="4" fillId="0" borderId="12" xfId="1" applyNumberFormat="1" applyFont="1" applyFill="1" applyBorder="1" applyAlignment="1">
      <alignment horizontal="right" vertical="center" wrapText="1"/>
    </xf>
    <xf numFmtId="0" fontId="3" fillId="0" borderId="1" xfId="0" applyFont="1" applyFill="1" applyBorder="1" applyAlignment="1">
      <alignment horizontal="center" vertical="center" wrapText="1"/>
    </xf>
    <xf numFmtId="165" fontId="3" fillId="13" borderId="1" xfId="1" applyNumberFormat="1" applyFont="1" applyFill="1" applyBorder="1" applyAlignment="1">
      <alignment horizontal="center" vertical="center" wrapText="1"/>
    </xf>
    <xf numFmtId="165" fontId="3" fillId="13" borderId="1" xfId="0" applyNumberFormat="1" applyFont="1" applyFill="1" applyBorder="1" applyAlignment="1">
      <alignment horizontal="center" vertical="center" wrapText="1"/>
    </xf>
    <xf numFmtId="165" fontId="3" fillId="0" borderId="1" xfId="1" applyNumberFormat="1" applyFont="1" applyFill="1" applyBorder="1" applyAlignment="1">
      <alignment vertical="center"/>
    </xf>
    <xf numFmtId="0" fontId="4" fillId="13" borderId="12"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5" fillId="3" borderId="11" xfId="0" applyFont="1" applyFill="1" applyBorder="1" applyAlignment="1">
      <alignment horizontal="left" vertical="center" wrapText="1"/>
    </xf>
    <xf numFmtId="0" fontId="13" fillId="26" borderId="16"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165" fontId="15" fillId="0" borderId="1" xfId="1" applyNumberFormat="1" applyFont="1" applyFill="1" applyBorder="1" applyAlignment="1">
      <alignment horizontal="left" vertical="center" wrapText="1"/>
    </xf>
    <xf numFmtId="0" fontId="6" fillId="3" borderId="10" xfId="0" applyFont="1" applyFill="1" applyBorder="1" applyAlignment="1">
      <alignment horizontal="left" vertical="center" wrapText="1"/>
    </xf>
    <xf numFmtId="165" fontId="3" fillId="0" borderId="12" xfId="1" applyNumberFormat="1" applyFont="1" applyFill="1" applyBorder="1" applyAlignment="1">
      <alignment horizontal="right" vertical="center" wrapText="1"/>
    </xf>
    <xf numFmtId="3" fontId="3" fillId="13" borderId="1" xfId="0" applyNumberFormat="1" applyFont="1" applyFill="1" applyBorder="1" applyAlignment="1">
      <alignment horizontal="center" vertical="center" wrapText="1"/>
    </xf>
    <xf numFmtId="0" fontId="3" fillId="12" borderId="3" xfId="0" applyFont="1" applyFill="1" applyBorder="1" applyAlignment="1">
      <alignment horizontal="center" vertical="center" wrapText="1"/>
    </xf>
    <xf numFmtId="165" fontId="3" fillId="13" borderId="2" xfId="1" applyNumberFormat="1" applyFont="1" applyFill="1" applyBorder="1" applyAlignment="1">
      <alignment horizontal="right" vertical="center" wrapText="1"/>
    </xf>
    <xf numFmtId="0" fontId="3" fillId="13" borderId="0" xfId="0" applyFont="1" applyFill="1" applyAlignment="1">
      <alignment wrapText="1"/>
    </xf>
    <xf numFmtId="164" fontId="8" fillId="13" borderId="1" xfId="1" applyFont="1" applyFill="1" applyBorder="1" applyAlignment="1">
      <alignment horizontal="center" vertical="center" wrapText="1"/>
    </xf>
    <xf numFmtId="0" fontId="5" fillId="16" borderId="11" xfId="0" applyFont="1" applyFill="1" applyBorder="1" applyAlignment="1">
      <alignment horizontal="center" vertical="center" wrapText="1"/>
    </xf>
    <xf numFmtId="0" fontId="5" fillId="16"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13"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1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Fill="1" applyBorder="1" applyAlignment="1">
      <alignment horizontal="center" vertical="center" wrapText="1"/>
    </xf>
    <xf numFmtId="0" fontId="4" fillId="13" borderId="1" xfId="0" applyFont="1" applyFill="1" applyBorder="1" applyAlignment="1">
      <alignment vertical="center" wrapText="1"/>
    </xf>
    <xf numFmtId="0" fontId="17" fillId="13" borderId="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13" borderId="9" xfId="0" applyFont="1" applyFill="1" applyBorder="1" applyAlignment="1">
      <alignment horizontal="center" vertical="center" wrapText="1"/>
    </xf>
    <xf numFmtId="165" fontId="3" fillId="0" borderId="12"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15" xfId="0" applyNumberFormat="1" applyFont="1" applyFill="1" applyBorder="1" applyAlignment="1">
      <alignment horizontal="center" vertical="center" wrapText="1"/>
    </xf>
    <xf numFmtId="0" fontId="4" fillId="13"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165" fontId="5" fillId="14" borderId="17" xfId="1" applyNumberFormat="1" applyFont="1" applyFill="1" applyBorder="1" applyAlignment="1">
      <alignment horizontal="center" vertical="center" wrapText="1"/>
    </xf>
    <xf numFmtId="0" fontId="4" fillId="0" borderId="25" xfId="0" applyFont="1" applyBorder="1" applyAlignment="1">
      <alignment horizontal="center" vertical="center" wrapText="1"/>
    </xf>
    <xf numFmtId="0" fontId="3" fillId="13"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13"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12" borderId="3" xfId="0" applyFont="1" applyFill="1" applyBorder="1" applyAlignment="1">
      <alignment horizontal="center" vertical="center" wrapText="1"/>
    </xf>
    <xf numFmtId="0" fontId="3" fillId="3" borderId="25" xfId="0" applyFont="1" applyFill="1" applyBorder="1" applyAlignment="1">
      <alignment horizontal="center" vertical="center" wrapText="1"/>
    </xf>
    <xf numFmtId="165" fontId="3" fillId="13" borderId="7" xfId="1" applyNumberFormat="1" applyFont="1" applyFill="1" applyBorder="1" applyAlignment="1">
      <alignment horizontal="center" vertical="center" wrapText="1"/>
    </xf>
    <xf numFmtId="165" fontId="3" fillId="13" borderId="9" xfId="1" applyNumberFormat="1"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12" borderId="1" xfId="0" applyFont="1" applyFill="1" applyBorder="1" applyAlignment="1">
      <alignment wrapText="1"/>
    </xf>
    <xf numFmtId="165" fontId="5" fillId="13" borderId="1" xfId="1" applyNumberFormat="1" applyFont="1" applyFill="1" applyBorder="1" applyAlignment="1">
      <alignment horizontal="center" vertical="center" wrapText="1"/>
    </xf>
    <xf numFmtId="0" fontId="18" fillId="30" borderId="1" xfId="0" applyFont="1" applyFill="1" applyBorder="1" applyAlignment="1">
      <alignment horizontal="center" vertical="center" wrapText="1"/>
    </xf>
    <xf numFmtId="3" fontId="6" fillId="13" borderId="1" xfId="0" applyNumberFormat="1" applyFont="1" applyFill="1" applyBorder="1" applyAlignment="1">
      <alignment horizontal="center" vertical="center" wrapText="1"/>
    </xf>
    <xf numFmtId="0" fontId="6" fillId="13" borderId="1" xfId="0" applyFont="1" applyFill="1" applyBorder="1" applyAlignment="1">
      <alignment horizontal="center" vertical="center" wrapText="1"/>
    </xf>
    <xf numFmtId="4" fontId="6" fillId="13" borderId="1" xfId="0" applyNumberFormat="1" applyFont="1" applyFill="1" applyBorder="1" applyAlignment="1">
      <alignment horizontal="center" vertical="center" wrapText="1"/>
    </xf>
    <xf numFmtId="4" fontId="18" fillId="30" borderId="1" xfId="0" applyNumberFormat="1" applyFont="1" applyFill="1" applyBorder="1" applyAlignment="1">
      <alignment horizontal="center" vertical="center" wrapText="1"/>
    </xf>
    <xf numFmtId="0" fontId="13" fillId="26" borderId="17" xfId="0" applyFont="1" applyFill="1" applyBorder="1" applyAlignment="1">
      <alignment horizontal="center" vertical="center" wrapText="1"/>
    </xf>
    <xf numFmtId="0" fontId="3" fillId="13" borderId="1" xfId="0" applyFont="1" applyFill="1" applyBorder="1" applyAlignment="1">
      <alignment vertical="center" wrapText="1"/>
    </xf>
    <xf numFmtId="49" fontId="3" fillId="13" borderId="1" xfId="0" applyNumberFormat="1" applyFont="1" applyFill="1" applyBorder="1" applyAlignment="1">
      <alignment vertical="center" wrapText="1"/>
    </xf>
    <xf numFmtId="0" fontId="8" fillId="13" borderId="10" xfId="0" applyFont="1" applyFill="1" applyBorder="1" applyAlignment="1">
      <alignment horizontal="center" vertical="center" wrapText="1"/>
    </xf>
    <xf numFmtId="0" fontId="3" fillId="13" borderId="11" xfId="0" applyFont="1" applyFill="1" applyBorder="1" applyAlignment="1">
      <alignment horizontal="center" vertical="center" wrapText="1"/>
    </xf>
    <xf numFmtId="164" fontId="8" fillId="13" borderId="16" xfId="1" applyFont="1" applyFill="1" applyBorder="1" applyAlignment="1">
      <alignment horizontal="left" vertical="center" wrapText="1"/>
    </xf>
    <xf numFmtId="0" fontId="3" fillId="13" borderId="0" xfId="0" applyFont="1" applyFill="1" applyAlignment="1">
      <alignment horizontal="left" vertical="center" wrapText="1"/>
    </xf>
    <xf numFmtId="0" fontId="5" fillId="13" borderId="0" xfId="0" applyFont="1" applyFill="1" applyAlignment="1">
      <alignment wrapText="1"/>
    </xf>
    <xf numFmtId="0" fontId="7" fillId="13" borderId="1" xfId="0" applyFont="1" applyFill="1" applyBorder="1" applyAlignment="1">
      <alignment horizontal="center" vertical="center"/>
    </xf>
    <xf numFmtId="0" fontId="3" fillId="13" borderId="16" xfId="0" applyFont="1" applyFill="1" applyBorder="1" applyAlignment="1">
      <alignment horizontal="center" vertical="center" wrapText="1"/>
    </xf>
    <xf numFmtId="164" fontId="3" fillId="13" borderId="1" xfId="1" applyFont="1" applyFill="1" applyBorder="1" applyAlignment="1">
      <alignment horizontal="right" vertical="center"/>
    </xf>
    <xf numFmtId="164" fontId="3" fillId="13" borderId="12" xfId="1" applyFont="1" applyFill="1" applyBorder="1" applyAlignment="1">
      <alignment horizontal="right" vertical="center"/>
    </xf>
    <xf numFmtId="0" fontId="3" fillId="13" borderId="17" xfId="0" applyFont="1" applyFill="1" applyBorder="1" applyAlignment="1">
      <alignment horizontal="center" vertical="center" wrapText="1"/>
    </xf>
    <xf numFmtId="164" fontId="4" fillId="13" borderId="1" xfId="1" applyFont="1" applyFill="1" applyBorder="1" applyAlignment="1">
      <alignment horizontal="center" vertical="center" wrapText="1"/>
    </xf>
    <xf numFmtId="164" fontId="3" fillId="13" borderId="1" xfId="1" applyFont="1" applyFill="1" applyBorder="1" applyAlignment="1">
      <alignment horizontal="center" vertical="center" wrapText="1"/>
    </xf>
    <xf numFmtId="164" fontId="3" fillId="13" borderId="12" xfId="1" applyFont="1" applyFill="1" applyBorder="1" applyAlignment="1">
      <alignment horizontal="center" vertical="center" wrapText="1"/>
    </xf>
    <xf numFmtId="164" fontId="4" fillId="13" borderId="12" xfId="1" applyFont="1" applyFill="1" applyBorder="1" applyAlignment="1">
      <alignment horizontal="center" vertical="center" wrapText="1"/>
    </xf>
    <xf numFmtId="164" fontId="3" fillId="13" borderId="0" xfId="1" applyFont="1" applyFill="1" applyAlignment="1">
      <alignment horizontal="center" vertical="center" wrapText="1"/>
    </xf>
    <xf numFmtId="0" fontId="8" fillId="13" borderId="17" xfId="0" applyFont="1" applyFill="1" applyBorder="1" applyAlignment="1">
      <alignment horizontal="center" vertical="center" wrapText="1"/>
    </xf>
    <xf numFmtId="164" fontId="8" fillId="13" borderId="17" xfId="1"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8" fillId="13" borderId="2" xfId="0" applyFont="1" applyFill="1" applyBorder="1" applyAlignment="1">
      <alignment horizontal="center" vertical="center" wrapText="1"/>
    </xf>
    <xf numFmtId="164" fontId="3" fillId="13" borderId="12" xfId="1" applyFont="1" applyFill="1" applyBorder="1" applyAlignment="1">
      <alignment horizontal="right" vertical="center" wrapText="1"/>
    </xf>
    <xf numFmtId="164" fontId="3" fillId="13" borderId="7" xfId="1" applyFont="1" applyFill="1" applyBorder="1" applyAlignment="1">
      <alignment horizontal="center" vertical="center" wrapText="1"/>
    </xf>
    <xf numFmtId="165" fontId="3" fillId="13" borderId="37" xfId="1" applyNumberFormat="1" applyFont="1" applyFill="1" applyBorder="1" applyAlignment="1">
      <alignment horizontal="center" vertical="center" wrapText="1"/>
    </xf>
    <xf numFmtId="165" fontId="3" fillId="13" borderId="38" xfId="1" applyNumberFormat="1" applyFont="1" applyFill="1" applyBorder="1" applyAlignment="1">
      <alignment horizontal="center" vertical="center" wrapText="1"/>
    </xf>
    <xf numFmtId="164" fontId="3" fillId="13" borderId="2" xfId="1" applyFont="1" applyFill="1" applyBorder="1" applyAlignment="1">
      <alignment horizontal="left" vertical="center" wrapText="1"/>
    </xf>
    <xf numFmtId="0" fontId="8" fillId="13" borderId="7" xfId="0" applyFont="1" applyFill="1" applyBorder="1" applyAlignment="1">
      <alignment horizontal="center" vertical="center" wrapText="1"/>
    </xf>
    <xf numFmtId="164" fontId="3" fillId="13" borderId="7" xfId="1" applyFont="1" applyFill="1" applyBorder="1" applyAlignment="1">
      <alignment horizontal="left" vertical="center" wrapText="1"/>
    </xf>
    <xf numFmtId="165" fontId="3" fillId="13" borderId="8" xfId="1" applyNumberFormat="1" applyFont="1" applyFill="1" applyBorder="1" applyAlignment="1">
      <alignment horizontal="center" vertical="center" wrapText="1"/>
    </xf>
    <xf numFmtId="0" fontId="9" fillId="13" borderId="16" xfId="0" applyFont="1" applyFill="1" applyBorder="1" applyAlignment="1">
      <alignment horizontal="center" vertical="center" wrapText="1"/>
    </xf>
    <xf numFmtId="164" fontId="8" fillId="13" borderId="16" xfId="1" applyFont="1" applyFill="1" applyBorder="1" applyAlignment="1">
      <alignment horizontal="right" vertical="center" wrapText="1"/>
    </xf>
    <xf numFmtId="0" fontId="8" fillId="13" borderId="21" xfId="0" applyFont="1" applyFill="1" applyBorder="1" applyAlignment="1">
      <alignment horizontal="center" vertical="center" wrapText="1"/>
    </xf>
    <xf numFmtId="164" fontId="8" fillId="13" borderId="21" xfId="1" applyFont="1" applyFill="1" applyBorder="1" applyAlignment="1">
      <alignment horizontal="center" vertical="center" wrapText="1"/>
    </xf>
    <xf numFmtId="164" fontId="8" fillId="13" borderId="22" xfId="1" applyFont="1" applyFill="1" applyBorder="1" applyAlignment="1">
      <alignment horizontal="center" vertical="center" wrapText="1"/>
    </xf>
    <xf numFmtId="0" fontId="4" fillId="13" borderId="1" xfId="0" applyFont="1" applyFill="1" applyBorder="1" applyAlignment="1">
      <alignment horizontal="center" vertical="center"/>
    </xf>
    <xf numFmtId="0" fontId="19" fillId="13" borderId="1" xfId="2" applyFont="1" applyFill="1" applyBorder="1" applyAlignment="1">
      <alignment horizontal="center" vertical="center" wrapText="1"/>
    </xf>
    <xf numFmtId="0" fontId="3" fillId="13" borderId="1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165" fontId="3" fillId="13" borderId="19"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3" fillId="19" borderId="11" xfId="0" applyFont="1" applyFill="1" applyBorder="1" applyAlignment="1">
      <alignment horizontal="center" vertical="center" wrapText="1"/>
    </xf>
    <xf numFmtId="0" fontId="3" fillId="19" borderId="16" xfId="0" applyFont="1" applyFill="1" applyBorder="1" applyAlignment="1">
      <alignment horizontal="center" vertical="center" wrapText="1"/>
    </xf>
    <xf numFmtId="9" fontId="3" fillId="19" borderId="16" xfId="0" applyNumberFormat="1" applyFont="1" applyFill="1" applyBorder="1" applyAlignment="1">
      <alignment horizontal="center" vertical="center" wrapText="1"/>
    </xf>
    <xf numFmtId="165" fontId="5" fillId="25" borderId="4" xfId="0" applyNumberFormat="1" applyFont="1" applyFill="1" applyBorder="1" applyAlignment="1">
      <alignment vertical="center" wrapText="1"/>
    </xf>
    <xf numFmtId="0" fontId="5" fillId="9"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19" borderId="16" xfId="0" applyFont="1" applyFill="1" applyBorder="1" applyAlignment="1">
      <alignment horizontal="left" vertical="center" wrapText="1"/>
    </xf>
    <xf numFmtId="0" fontId="4" fillId="0" borderId="1" xfId="0" applyFont="1" applyBorder="1" applyAlignment="1">
      <alignment horizontal="center" vertical="center" wrapText="1"/>
    </xf>
    <xf numFmtId="0" fontId="5" fillId="17" borderId="12"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3" fillId="13" borderId="1" xfId="0" applyFont="1" applyFill="1" applyBorder="1" applyAlignment="1">
      <alignment horizontal="center" vertical="center"/>
    </xf>
    <xf numFmtId="4" fontId="3" fillId="13" borderId="1" xfId="0" applyNumberFormat="1" applyFont="1" applyFill="1" applyBorder="1" applyAlignment="1">
      <alignment horizontal="center" vertical="center"/>
    </xf>
    <xf numFmtId="2" fontId="6" fillId="13" borderId="12" xfId="2" applyNumberFormat="1" applyFont="1" applyFill="1" applyBorder="1" applyAlignment="1">
      <alignment horizontal="center" vertical="center" wrapText="1"/>
    </xf>
    <xf numFmtId="2" fontId="6" fillId="13" borderId="9" xfId="0" applyNumberFormat="1" applyFont="1" applyFill="1" applyBorder="1" applyAlignment="1">
      <alignment horizontal="center" vertical="center" wrapText="1"/>
    </xf>
    <xf numFmtId="2" fontId="6" fillId="13" borderId="12" xfId="0" applyNumberFormat="1" applyFont="1" applyFill="1" applyBorder="1" applyAlignment="1">
      <alignment horizontal="center" vertical="center" wrapText="1"/>
    </xf>
    <xf numFmtId="2" fontId="6" fillId="13" borderId="12" xfId="1" applyNumberFormat="1" applyFont="1" applyFill="1" applyBorder="1" applyAlignment="1">
      <alignment horizontal="center" vertical="center" wrapText="1"/>
    </xf>
    <xf numFmtId="2" fontId="6" fillId="13" borderId="12" xfId="1" applyNumberFormat="1" applyFont="1" applyFill="1" applyBorder="1" applyAlignment="1">
      <alignment horizontal="left" vertical="center" wrapText="1"/>
    </xf>
    <xf numFmtId="165" fontId="3" fillId="0" borderId="12" xfId="1" applyNumberFormat="1" applyFont="1" applyFill="1" applyBorder="1" applyAlignment="1">
      <alignment horizontal="center" vertical="center"/>
    </xf>
    <xf numFmtId="2" fontId="6" fillId="13" borderId="12" xfId="1" applyNumberFormat="1" applyFont="1" applyFill="1" applyBorder="1" applyAlignment="1">
      <alignment horizontal="center" vertical="center"/>
    </xf>
    <xf numFmtId="0" fontId="3" fillId="13"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165" fontId="3" fillId="13" borderId="7" xfId="1" applyNumberFormat="1" applyFont="1" applyFill="1" applyBorder="1" applyAlignment="1">
      <alignment horizontal="center" vertical="center" wrapText="1"/>
    </xf>
    <xf numFmtId="165" fontId="3" fillId="13" borderId="9" xfId="1" applyNumberFormat="1" applyFont="1" applyFill="1" applyBorder="1" applyAlignment="1">
      <alignment horizontal="center" vertical="center" wrapText="1"/>
    </xf>
    <xf numFmtId="0" fontId="17" fillId="13" borderId="16" xfId="0"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17" xfId="0" applyFont="1" applyFill="1" applyBorder="1" applyAlignment="1">
      <alignment horizontal="center" vertical="center" wrapText="1"/>
    </xf>
    <xf numFmtId="3" fontId="17" fillId="13" borderId="1" xfId="1" applyNumberFormat="1" applyFont="1" applyFill="1" applyBorder="1" applyAlignment="1">
      <alignment horizontal="center" vertical="center" wrapText="1"/>
    </xf>
    <xf numFmtId="165" fontId="17" fillId="13" borderId="16" xfId="1" applyNumberFormat="1" applyFont="1" applyFill="1" applyBorder="1" applyAlignment="1">
      <alignment horizontal="center" vertical="center" wrapText="1"/>
    </xf>
    <xf numFmtId="49" fontId="17" fillId="13" borderId="1" xfId="3" applyNumberFormat="1" applyFont="1" applyFill="1" applyBorder="1" applyAlignment="1">
      <alignment horizontal="center" vertical="center" wrapText="1"/>
    </xf>
    <xf numFmtId="165" fontId="17" fillId="13" borderId="14" xfId="1" applyNumberFormat="1" applyFont="1" applyFill="1" applyBorder="1" applyAlignment="1">
      <alignment horizontal="center" vertical="center" wrapText="1"/>
    </xf>
    <xf numFmtId="0" fontId="17" fillId="13" borderId="19" xfId="0" applyFont="1" applyFill="1" applyBorder="1" applyAlignment="1">
      <alignment horizontal="center" vertical="center" wrapText="1"/>
    </xf>
    <xf numFmtId="49" fontId="17" fillId="13" borderId="12" xfId="3" applyNumberFormat="1" applyFont="1" applyFill="1" applyBorder="1" applyAlignment="1">
      <alignment horizontal="center" vertical="center" wrapText="1"/>
    </xf>
    <xf numFmtId="3" fontId="17" fillId="13" borderId="12" xfId="1" applyNumberFormat="1" applyFont="1" applyFill="1" applyBorder="1" applyAlignment="1">
      <alignment horizontal="center" vertical="center" wrapText="1"/>
    </xf>
    <xf numFmtId="165" fontId="17" fillId="13" borderId="20" xfId="1" applyNumberFormat="1" applyFont="1" applyFill="1" applyBorder="1" applyAlignment="1">
      <alignment horizontal="center" vertical="center" wrapText="1"/>
    </xf>
    <xf numFmtId="165" fontId="17" fillId="13" borderId="17" xfId="1" applyNumberFormat="1" applyFont="1" applyFill="1" applyBorder="1" applyAlignment="1">
      <alignment horizontal="center" vertical="center" wrapText="1"/>
    </xf>
    <xf numFmtId="0" fontId="3" fillId="0" borderId="12" xfId="0" applyFont="1" applyFill="1" applyBorder="1" applyAlignment="1">
      <alignment horizontal="center" vertical="center"/>
    </xf>
    <xf numFmtId="165" fontId="5" fillId="14" borderId="17"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13" borderId="12"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49" fontId="3" fillId="3" borderId="16" xfId="0" applyNumberFormat="1" applyFont="1" applyFill="1" applyBorder="1" applyAlignment="1">
      <alignment horizontal="center" vertical="center" wrapText="1"/>
    </xf>
    <xf numFmtId="49" fontId="3" fillId="16" borderId="16"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7" fillId="0" borderId="1" xfId="5" applyFont="1" applyFill="1" applyBorder="1" applyAlignment="1">
      <alignment horizontal="center" vertical="center" wrapText="1"/>
    </xf>
    <xf numFmtId="165" fontId="6" fillId="0" borderId="16" xfId="6" applyNumberFormat="1" applyFont="1" applyFill="1" applyBorder="1" applyAlignment="1">
      <alignment horizontal="center" vertical="center" wrapText="1"/>
    </xf>
    <xf numFmtId="0" fontId="5" fillId="13" borderId="1" xfId="0" applyFont="1" applyFill="1" applyBorder="1" applyAlignment="1">
      <alignment horizontal="center" wrapText="1"/>
    </xf>
    <xf numFmtId="165" fontId="3" fillId="13" borderId="1" xfId="1" applyNumberFormat="1" applyFont="1" applyFill="1" applyBorder="1" applyAlignment="1">
      <alignment horizontal="center" vertical="center"/>
    </xf>
    <xf numFmtId="0" fontId="3" fillId="13" borderId="1" xfId="5" applyFont="1" applyFill="1" applyBorder="1" applyAlignment="1">
      <alignment horizontal="center" vertical="center" wrapText="1"/>
    </xf>
    <xf numFmtId="0" fontId="3" fillId="13" borderId="19" xfId="5" applyFont="1" applyFill="1" applyBorder="1" applyAlignment="1">
      <alignment horizontal="center" vertical="center" wrapText="1"/>
    </xf>
    <xf numFmtId="0" fontId="4" fillId="13" borderId="1" xfId="5" applyFont="1" applyFill="1" applyBorder="1" applyAlignment="1">
      <alignment horizontal="center" vertical="center" wrapText="1"/>
    </xf>
    <xf numFmtId="165" fontId="3" fillId="13" borderId="17" xfId="6" applyNumberFormat="1" applyFont="1" applyFill="1" applyBorder="1" applyAlignment="1">
      <alignment horizontal="center" vertical="center" wrapText="1"/>
    </xf>
    <xf numFmtId="165" fontId="5" fillId="15" borderId="16" xfId="1" applyNumberFormat="1"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0" xfId="0" applyFont="1" applyFill="1" applyBorder="1" applyAlignment="1">
      <alignment horizontal="center" vertical="center" wrapText="1"/>
    </xf>
    <xf numFmtId="165" fontId="3" fillId="0" borderId="0" xfId="1" applyNumberFormat="1" applyFont="1" applyFill="1" applyAlignment="1">
      <alignment horizontal="center" vertical="center" wrapText="1"/>
    </xf>
    <xf numFmtId="165" fontId="5" fillId="25" borderId="3" xfId="0" applyNumberFormat="1" applyFont="1" applyFill="1" applyBorder="1" applyAlignment="1">
      <alignment horizontal="center" vertical="center" wrapText="1"/>
    </xf>
    <xf numFmtId="0" fontId="5" fillId="19" borderId="11" xfId="0" applyFont="1" applyFill="1" applyBorder="1" applyAlignment="1">
      <alignment horizontal="center" vertical="center" wrapText="1"/>
    </xf>
    <xf numFmtId="0" fontId="5" fillId="19"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6" xfId="5" applyFont="1" applyFill="1" applyBorder="1" applyAlignment="1">
      <alignment horizontal="center" vertical="center" wrapText="1"/>
    </xf>
    <xf numFmtId="0" fontId="4" fillId="0" borderId="1" xfId="5" applyFont="1" applyFill="1" applyBorder="1" applyAlignment="1">
      <alignment horizontal="center" vertical="center" wrapText="1"/>
    </xf>
    <xf numFmtId="165" fontId="5" fillId="25" borderId="3" xfId="0" applyNumberFormat="1" applyFont="1" applyFill="1" applyBorder="1" applyAlignment="1">
      <alignment vertical="center"/>
    </xf>
    <xf numFmtId="0" fontId="5" fillId="15" borderId="4" xfId="0" applyFont="1" applyFill="1" applyBorder="1" applyAlignment="1">
      <alignment horizontal="center" vertical="center" wrapText="1"/>
    </xf>
    <xf numFmtId="49" fontId="3" fillId="19" borderId="16" xfId="0" applyNumberFormat="1" applyFont="1" applyFill="1" applyBorder="1" applyAlignment="1">
      <alignment horizontal="center" vertical="center" wrapText="1"/>
    </xf>
    <xf numFmtId="0" fontId="4" fillId="0" borderId="25" xfId="0" applyFont="1" applyBorder="1" applyAlignment="1">
      <alignment horizontal="center" vertical="center" wrapText="1"/>
    </xf>
    <xf numFmtId="0" fontId="5" fillId="3" borderId="11"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13" fillId="31" borderId="1" xfId="0" applyFont="1" applyFill="1" applyBorder="1" applyAlignment="1">
      <alignment horizontal="center" vertical="center" wrapText="1"/>
    </xf>
    <xf numFmtId="0" fontId="22" fillId="31" borderId="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8" fillId="30" borderId="1" xfId="0" applyFont="1" applyFill="1" applyBorder="1" applyAlignment="1">
      <alignment horizontal="center" vertical="center" wrapText="1"/>
    </xf>
    <xf numFmtId="4" fontId="8" fillId="30" borderId="1" xfId="0" applyNumberFormat="1" applyFont="1" applyFill="1" applyBorder="1" applyAlignment="1">
      <alignment horizontal="center" vertical="center" wrapText="1"/>
    </xf>
    <xf numFmtId="0" fontId="5" fillId="3" borderId="11" xfId="0" applyFont="1" applyFill="1" applyBorder="1" applyAlignment="1">
      <alignment horizontal="center" vertical="center" wrapText="1"/>
    </xf>
    <xf numFmtId="0" fontId="4" fillId="0" borderId="25" xfId="0" applyFont="1" applyBorder="1" applyAlignment="1">
      <alignment horizontal="center" vertical="center" wrapText="1"/>
    </xf>
    <xf numFmtId="0" fontId="3" fillId="1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5" fontId="3" fillId="13" borderId="31" xfId="1" applyNumberFormat="1" applyFont="1" applyFill="1" applyBorder="1" applyAlignment="1">
      <alignment horizontal="center" vertical="center" wrapText="1"/>
    </xf>
    <xf numFmtId="165" fontId="3" fillId="13" borderId="28"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0" fontId="4" fillId="13" borderId="1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3" borderId="1" xfId="3" applyFont="1" applyFill="1" applyBorder="1" applyAlignment="1">
      <alignment horizontal="center" vertical="center" wrapText="1"/>
    </xf>
    <xf numFmtId="2" fontId="4" fillId="13" borderId="1" xfId="0" applyNumberFormat="1" applyFont="1" applyFill="1" applyBorder="1" applyAlignment="1">
      <alignment horizontal="center" vertical="center" wrapText="1"/>
    </xf>
    <xf numFmtId="0" fontId="4" fillId="13" borderId="1" xfId="4" applyFont="1" applyFill="1" applyBorder="1" applyAlignment="1">
      <alignment horizontal="center" vertical="center" wrapText="1"/>
    </xf>
    <xf numFmtId="0" fontId="4" fillId="13" borderId="12" xfId="4" applyFont="1" applyFill="1" applyBorder="1" applyAlignment="1">
      <alignment horizontal="center" vertical="center" wrapText="1"/>
    </xf>
    <xf numFmtId="0" fontId="4" fillId="13" borderId="13" xfId="0" applyFont="1" applyFill="1" applyBorder="1" applyAlignment="1">
      <alignment horizontal="center" vertical="center" wrapText="1"/>
    </xf>
    <xf numFmtId="3" fontId="4" fillId="13" borderId="12" xfId="1" applyNumberFormat="1" applyFont="1" applyFill="1" applyBorder="1" applyAlignment="1">
      <alignment horizontal="center" vertical="center" wrapText="1"/>
    </xf>
    <xf numFmtId="3" fontId="4" fillId="13" borderId="1" xfId="1" applyNumberFormat="1" applyFont="1" applyFill="1" applyBorder="1" applyAlignment="1">
      <alignment horizontal="center" vertical="center" wrapText="1"/>
    </xf>
    <xf numFmtId="0" fontId="4" fillId="13" borderId="24" xfId="0" applyFont="1" applyFill="1" applyBorder="1" applyAlignment="1">
      <alignment horizontal="center" vertical="center" wrapText="1"/>
    </xf>
    <xf numFmtId="164" fontId="3" fillId="13" borderId="12" xfId="1" applyFont="1" applyFill="1" applyBorder="1" applyAlignment="1">
      <alignment horizontal="center" vertical="center"/>
    </xf>
    <xf numFmtId="165" fontId="5" fillId="12" borderId="3" xfId="0" applyNumberFormat="1" applyFont="1" applyFill="1" applyBorder="1" applyAlignment="1">
      <alignment horizontal="center" vertical="center" wrapText="1"/>
    </xf>
    <xf numFmtId="0" fontId="3" fillId="13" borderId="12"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4" fillId="13" borderId="4" xfId="0"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165" fontId="3" fillId="0" borderId="4" xfId="1" applyNumberFormat="1"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5" fillId="11"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11" xfId="0" applyFont="1" applyBorder="1" applyAlignment="1">
      <alignment horizontal="left" vertical="center" wrapText="1"/>
    </xf>
    <xf numFmtId="0" fontId="5" fillId="15"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3" fillId="3" borderId="13"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3" fillId="16" borderId="18" xfId="0" applyFont="1" applyFill="1" applyBorder="1" applyAlignment="1">
      <alignment horizontal="center" vertical="center" wrapText="1"/>
    </xf>
    <xf numFmtId="0" fontId="4" fillId="15" borderId="20" xfId="0" applyFont="1" applyFill="1" applyBorder="1" applyAlignment="1">
      <alignment horizontal="center" vertical="center" wrapText="1"/>
    </xf>
    <xf numFmtId="0" fontId="4" fillId="15" borderId="19"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4" fillId="15" borderId="25" xfId="0" applyFont="1" applyFill="1" applyBorder="1" applyAlignment="1">
      <alignment horizontal="center" vertical="center" wrapText="1"/>
    </xf>
    <xf numFmtId="9" fontId="3" fillId="3" borderId="13" xfId="0" applyNumberFormat="1" applyFont="1" applyFill="1" applyBorder="1" applyAlignment="1">
      <alignment horizontal="center" vertical="center" wrapText="1"/>
    </xf>
    <xf numFmtId="0" fontId="3" fillId="11" borderId="24" xfId="0" applyFont="1" applyFill="1" applyBorder="1" applyAlignment="1">
      <alignment vertical="center" wrapText="1"/>
    </xf>
    <xf numFmtId="0" fontId="4" fillId="0" borderId="26" xfId="0" applyFont="1" applyBorder="1" applyAlignment="1">
      <alignment vertical="center" wrapText="1"/>
    </xf>
    <xf numFmtId="0" fontId="4" fillId="0" borderId="14" xfId="0" applyFont="1" applyBorder="1" applyAlignment="1">
      <alignment vertical="center" wrapText="1"/>
    </xf>
    <xf numFmtId="0" fontId="4" fillId="0" borderId="11" xfId="0" applyFont="1" applyBorder="1" applyAlignment="1">
      <alignment vertical="center" wrapText="1"/>
    </xf>
    <xf numFmtId="0" fontId="7" fillId="15" borderId="1" xfId="0" applyFont="1" applyFill="1" applyBorder="1" applyAlignment="1">
      <alignment horizontal="center" vertical="center" wrapText="1"/>
    </xf>
    <xf numFmtId="0" fontId="5" fillId="15" borderId="19"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5" borderId="25" xfId="0" applyFont="1" applyFill="1" applyBorder="1" applyAlignment="1">
      <alignment horizontal="center" vertical="center" wrapText="1"/>
    </xf>
    <xf numFmtId="0" fontId="5" fillId="15" borderId="17" xfId="0" applyFont="1" applyFill="1" applyBorder="1" applyAlignment="1">
      <alignment horizontal="center" vertical="center" wrapText="1"/>
    </xf>
    <xf numFmtId="0" fontId="7" fillId="15" borderId="21"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5" fillId="15" borderId="18" xfId="0" applyFont="1" applyFill="1" applyBorder="1" applyAlignment="1">
      <alignment horizontal="center" vertical="center" wrapText="1"/>
    </xf>
    <xf numFmtId="0" fontId="7" fillId="15" borderId="19" xfId="0" applyFont="1" applyFill="1" applyBorder="1" applyAlignment="1">
      <alignment horizontal="center" vertical="center" wrapText="1"/>
    </xf>
    <xf numFmtId="0" fontId="7" fillId="15" borderId="22" xfId="0" applyFont="1" applyFill="1" applyBorder="1" applyAlignment="1">
      <alignment horizontal="center" vertical="center" wrapText="1"/>
    </xf>
    <xf numFmtId="0" fontId="7" fillId="15" borderId="24" xfId="0" applyFont="1" applyFill="1" applyBorder="1" applyAlignment="1">
      <alignment horizontal="center" vertical="center" wrapText="1"/>
    </xf>
    <xf numFmtId="0" fontId="7" fillId="15" borderId="20" xfId="0" applyFont="1" applyFill="1" applyBorder="1" applyAlignment="1">
      <alignment horizontal="center" vertical="center" wrapText="1"/>
    </xf>
    <xf numFmtId="0" fontId="5" fillId="15" borderId="0" xfId="0" applyFont="1" applyFill="1" applyAlignment="1">
      <alignment horizontal="center" vertical="center" wrapText="1"/>
    </xf>
    <xf numFmtId="0" fontId="7" fillId="15" borderId="26" xfId="0" applyFont="1" applyFill="1" applyBorder="1" applyAlignment="1">
      <alignment horizontal="center" vertical="center" wrapText="1"/>
    </xf>
    <xf numFmtId="165" fontId="5" fillId="15" borderId="17" xfId="1" applyNumberFormat="1" applyFont="1" applyFill="1" applyBorder="1" applyAlignment="1">
      <alignment horizontal="center" vertical="center" wrapText="1"/>
    </xf>
    <xf numFmtId="165" fontId="7" fillId="15" borderId="21" xfId="1" applyNumberFormat="1" applyFont="1" applyFill="1" applyBorder="1" applyAlignment="1">
      <alignment horizontal="center" vertical="center" wrapText="1"/>
    </xf>
    <xf numFmtId="165" fontId="7" fillId="15" borderId="10" xfId="1" applyNumberFormat="1" applyFont="1" applyFill="1" applyBorder="1" applyAlignment="1">
      <alignment horizontal="center" vertical="center" wrapText="1"/>
    </xf>
    <xf numFmtId="0" fontId="5" fillId="15" borderId="13" xfId="0" applyFont="1" applyFill="1" applyBorder="1" applyAlignment="1">
      <alignment horizontal="center" vertical="center" wrapText="1"/>
    </xf>
    <xf numFmtId="0" fontId="7" fillId="15" borderId="14" xfId="0" applyFont="1" applyFill="1" applyBorder="1" applyAlignment="1">
      <alignment horizontal="center" vertical="center" wrapText="1"/>
    </xf>
    <xf numFmtId="0" fontId="7" fillId="15" borderId="11" xfId="0" applyFont="1" applyFill="1" applyBorder="1" applyAlignment="1">
      <alignment horizontal="center" vertical="center" wrapText="1"/>
    </xf>
    <xf numFmtId="165" fontId="5" fillId="15" borderId="13" xfId="1" applyNumberFormat="1" applyFont="1" applyFill="1" applyBorder="1" applyAlignment="1">
      <alignment horizontal="center" vertical="center" wrapText="1"/>
    </xf>
    <xf numFmtId="165" fontId="7" fillId="15" borderId="11" xfId="1" applyNumberFormat="1" applyFont="1" applyFill="1" applyBorder="1" applyAlignment="1">
      <alignment horizontal="center" vertical="center" wrapText="1"/>
    </xf>
    <xf numFmtId="0" fontId="3" fillId="13" borderId="1" xfId="0" applyFont="1" applyFill="1" applyBorder="1" applyAlignment="1">
      <alignment horizontal="center" vertical="center" wrapText="1"/>
    </xf>
    <xf numFmtId="0" fontId="13" fillId="31" borderId="2" xfId="0" applyFont="1" applyFill="1" applyBorder="1" applyAlignment="1">
      <alignment horizontal="center" vertical="center" wrapText="1"/>
    </xf>
    <xf numFmtId="0" fontId="13" fillId="31" borderId="4" xfId="0" applyFont="1" applyFill="1" applyBorder="1" applyAlignment="1">
      <alignment horizontal="center" vertical="center" wrapText="1"/>
    </xf>
    <xf numFmtId="0" fontId="22" fillId="31" borderId="2" xfId="0" applyFont="1" applyFill="1" applyBorder="1" applyAlignment="1">
      <alignment horizontal="center" vertical="center" wrapText="1"/>
    </xf>
    <xf numFmtId="0" fontId="22" fillId="31" borderId="3" xfId="0" applyFont="1" applyFill="1" applyBorder="1" applyAlignment="1">
      <alignment horizontal="center" vertical="center" wrapText="1"/>
    </xf>
    <xf numFmtId="0" fontId="22" fillId="31" borderId="4" xfId="0" applyFont="1" applyFill="1" applyBorder="1" applyAlignment="1">
      <alignment horizontal="center" vertical="center" wrapText="1"/>
    </xf>
    <xf numFmtId="0" fontId="3" fillId="17" borderId="12" xfId="0" applyFont="1" applyFill="1" applyBorder="1" applyAlignment="1">
      <alignment horizontal="center" wrapText="1"/>
    </xf>
    <xf numFmtId="0" fontId="3" fillId="17" borderId="15" xfId="0" applyFont="1" applyFill="1" applyBorder="1" applyAlignment="1">
      <alignment horizontal="center" wrapText="1"/>
    </xf>
    <xf numFmtId="0" fontId="5" fillId="14" borderId="17" xfId="0" applyFont="1" applyFill="1" applyBorder="1" applyAlignment="1">
      <alignment horizontal="center" vertical="center" wrapText="1"/>
    </xf>
    <xf numFmtId="0" fontId="7" fillId="14" borderId="21"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4" xfId="0" applyFont="1" applyFill="1" applyBorder="1" applyAlignment="1">
      <alignment horizontal="center" vertical="center" wrapText="1"/>
    </xf>
    <xf numFmtId="165" fontId="5" fillId="14" borderId="17" xfId="1" applyNumberFormat="1" applyFont="1" applyFill="1" applyBorder="1" applyAlignment="1">
      <alignment horizontal="center" vertical="center" wrapText="1"/>
    </xf>
    <xf numFmtId="165" fontId="7" fillId="14" borderId="21" xfId="1" applyNumberFormat="1" applyFont="1" applyFill="1" applyBorder="1" applyAlignment="1">
      <alignment horizontal="center" vertical="center" wrapText="1"/>
    </xf>
    <xf numFmtId="0" fontId="5" fillId="14" borderId="13" xfId="0" applyFont="1" applyFill="1" applyBorder="1" applyAlignment="1">
      <alignment horizontal="center" vertical="center" wrapText="1"/>
    </xf>
    <xf numFmtId="0" fontId="5" fillId="14" borderId="14" xfId="0" applyFont="1" applyFill="1" applyBorder="1" applyAlignment="1">
      <alignment horizontal="center" vertical="center" wrapText="1"/>
    </xf>
    <xf numFmtId="0" fontId="5" fillId="14" borderId="11" xfId="0" applyFont="1" applyFill="1" applyBorder="1" applyAlignment="1">
      <alignment horizontal="center" vertical="center" wrapText="1"/>
    </xf>
    <xf numFmtId="165" fontId="5" fillId="14" borderId="13" xfId="1" applyNumberFormat="1" applyFont="1" applyFill="1" applyBorder="1" applyAlignment="1">
      <alignment horizontal="center" vertical="center" wrapText="1"/>
    </xf>
    <xf numFmtId="165" fontId="5" fillId="14" borderId="11" xfId="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165" fontId="3" fillId="0" borderId="31" xfId="1" applyNumberFormat="1" applyFont="1" applyFill="1" applyBorder="1" applyAlignment="1">
      <alignment horizontal="center" vertical="center" wrapText="1"/>
    </xf>
    <xf numFmtId="165" fontId="3" fillId="0" borderId="28"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3" fillId="13" borderId="2" xfId="1" applyNumberFormat="1" applyFont="1" applyFill="1" applyBorder="1" applyAlignment="1">
      <alignment horizontal="center" vertical="center" wrapText="1"/>
    </xf>
    <xf numFmtId="165" fontId="3" fillId="13" borderId="4" xfId="1" applyNumberFormat="1" applyFont="1" applyFill="1" applyBorder="1" applyAlignment="1">
      <alignment horizontal="center" vertical="center" wrapText="1"/>
    </xf>
    <xf numFmtId="0" fontId="17" fillId="13" borderId="43" xfId="0" applyFont="1" applyFill="1" applyBorder="1" applyAlignment="1">
      <alignment horizontal="center" vertical="center" wrapText="1"/>
    </xf>
    <xf numFmtId="0" fontId="17" fillId="13" borderId="27" xfId="0" applyFont="1" applyFill="1" applyBorder="1" applyAlignment="1">
      <alignment horizontal="center" vertical="center" wrapText="1"/>
    </xf>
    <xf numFmtId="0" fontId="17" fillId="13" borderId="39" xfId="0" applyFont="1" applyFill="1" applyBorder="1" applyAlignment="1">
      <alignment horizontal="center" vertical="center" wrapText="1"/>
    </xf>
    <xf numFmtId="0" fontId="17" fillId="13" borderId="28"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12" fillId="20" borderId="14" xfId="0" applyFont="1" applyFill="1" applyBorder="1" applyAlignment="1">
      <alignment horizontal="left" vertical="center" wrapText="1"/>
    </xf>
    <xf numFmtId="0" fontId="14" fillId="17" borderId="14" xfId="0" applyFont="1" applyFill="1" applyBorder="1" applyAlignment="1">
      <alignment horizontal="left" vertical="center" wrapText="1"/>
    </xf>
    <xf numFmtId="0" fontId="14" fillId="17" borderId="11" xfId="0" applyFont="1" applyFill="1" applyBorder="1" applyAlignment="1">
      <alignment horizontal="left" vertical="center" wrapText="1"/>
    </xf>
    <xf numFmtId="0" fontId="3" fillId="21" borderId="13"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4" fillId="17" borderId="1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3" fillId="22" borderId="13" xfId="0" applyFont="1" applyFill="1" applyBorder="1" applyAlignment="1">
      <alignment horizontal="center" vertical="center" wrapText="1"/>
    </xf>
    <xf numFmtId="165" fontId="5" fillId="17" borderId="1" xfId="1" applyNumberFormat="1" applyFont="1" applyFill="1" applyBorder="1" applyAlignment="1">
      <alignment horizontal="left" vertical="center" wrapText="1"/>
    </xf>
    <xf numFmtId="0" fontId="3" fillId="17" borderId="1" xfId="0" applyFont="1" applyFill="1" applyBorder="1" applyAlignment="1">
      <alignment horizontal="center" vertical="center" wrapText="1"/>
    </xf>
    <xf numFmtId="9"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165" fontId="7" fillId="14" borderId="10" xfId="1" applyNumberFormat="1" applyFont="1" applyFill="1" applyBorder="1" applyAlignment="1">
      <alignment horizontal="center" vertical="center" wrapText="1"/>
    </xf>
    <xf numFmtId="0" fontId="7" fillId="14" borderId="11" xfId="0" applyFont="1" applyFill="1" applyBorder="1" applyAlignment="1">
      <alignment horizontal="center" vertical="center" wrapText="1"/>
    </xf>
    <xf numFmtId="0" fontId="4" fillId="17" borderId="26" xfId="0" applyFont="1" applyFill="1" applyBorder="1" applyAlignment="1">
      <alignment horizontal="center" vertical="center" wrapText="1"/>
    </xf>
    <xf numFmtId="0" fontId="5" fillId="9" borderId="1" xfId="0" applyFont="1" applyFill="1" applyBorder="1" applyAlignment="1">
      <alignment horizontal="center" vertical="center" wrapText="1"/>
    </xf>
    <xf numFmtId="165" fontId="5" fillId="9" borderId="1" xfId="1" applyNumberFormat="1" applyFont="1" applyFill="1" applyBorder="1" applyAlignment="1">
      <alignment horizontal="left" vertical="center" wrapText="1"/>
    </xf>
    <xf numFmtId="0" fontId="3" fillId="13" borderId="31" xfId="0" applyFont="1" applyFill="1" applyBorder="1" applyAlignment="1">
      <alignment horizontal="center" vertical="center" wrapText="1"/>
    </xf>
    <xf numFmtId="0" fontId="3" fillId="13" borderId="39" xfId="0" applyFont="1" applyFill="1" applyBorder="1" applyAlignment="1">
      <alignment horizontal="center" vertical="center" wrapText="1"/>
    </xf>
    <xf numFmtId="0" fontId="3" fillId="13" borderId="28"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14" borderId="18"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2" xfId="0" applyFont="1" applyFill="1" applyBorder="1" applyAlignment="1">
      <alignment horizontal="center" vertical="center" wrapText="1"/>
    </xf>
    <xf numFmtId="0" fontId="5" fillId="14" borderId="0" xfId="0" applyFont="1" applyFill="1" applyAlignment="1">
      <alignment horizontal="center" vertical="center" wrapText="1"/>
    </xf>
    <xf numFmtId="0" fontId="7" fillId="14" borderId="23" xfId="0" applyFont="1" applyFill="1" applyBorder="1" applyAlignment="1">
      <alignment horizontal="center" vertical="center" wrapText="1"/>
    </xf>
    <xf numFmtId="0" fontId="7" fillId="14" borderId="24" xfId="0" applyFont="1" applyFill="1" applyBorder="1" applyAlignment="1">
      <alignment horizontal="center" vertical="center" wrapText="1"/>
    </xf>
    <xf numFmtId="0" fontId="7" fillId="14" borderId="26" xfId="0" applyFont="1" applyFill="1" applyBorder="1" applyAlignment="1">
      <alignment horizontal="center" vertical="center" wrapText="1"/>
    </xf>
    <xf numFmtId="0" fontId="7" fillId="14" borderId="25" xfId="0" applyFont="1" applyFill="1" applyBorder="1" applyAlignment="1">
      <alignment horizontal="center" vertical="center" wrapText="1"/>
    </xf>
    <xf numFmtId="0" fontId="3" fillId="11" borderId="22" xfId="0" applyFont="1" applyFill="1" applyBorder="1" applyAlignment="1">
      <alignment vertical="center" wrapText="1"/>
    </xf>
    <xf numFmtId="0" fontId="3" fillId="11" borderId="0" xfId="0" applyFont="1" applyFill="1" applyBorder="1" applyAlignment="1">
      <alignment vertical="center" wrapText="1"/>
    </xf>
    <xf numFmtId="0" fontId="3" fillId="11" borderId="23" xfId="0" applyFont="1" applyFill="1" applyBorder="1" applyAlignment="1">
      <alignment vertical="center" wrapText="1"/>
    </xf>
    <xf numFmtId="0" fontId="3" fillId="3" borderId="24"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9" fontId="3" fillId="3" borderId="11" xfId="0" applyNumberFormat="1" applyFont="1" applyFill="1" applyBorder="1" applyAlignment="1">
      <alignment horizontal="center" vertical="center" wrapText="1"/>
    </xf>
    <xf numFmtId="9" fontId="3" fillId="3" borderId="14" xfId="0" applyNumberFormat="1"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2" xfId="0" applyFont="1" applyFill="1" applyBorder="1" applyAlignment="1">
      <alignment horizontal="left" vertical="center" wrapText="1"/>
    </xf>
    <xf numFmtId="0" fontId="5" fillId="14" borderId="3" xfId="0" applyFont="1" applyFill="1" applyBorder="1" applyAlignment="1">
      <alignment horizontal="left" vertical="center" wrapText="1"/>
    </xf>
    <xf numFmtId="0" fontId="5" fillId="14" borderId="4" xfId="0" applyFont="1" applyFill="1" applyBorder="1" applyAlignment="1">
      <alignment horizontal="left" vertical="center" wrapText="1"/>
    </xf>
    <xf numFmtId="0" fontId="5" fillId="14" borderId="17" xfId="0" applyFont="1" applyFill="1" applyBorder="1" applyAlignment="1">
      <alignment vertical="center" wrapText="1"/>
    </xf>
    <xf numFmtId="0" fontId="5" fillId="14" borderId="21" xfId="0" applyFont="1" applyFill="1" applyBorder="1" applyAlignment="1">
      <alignment vertical="center" wrapText="1"/>
    </xf>
    <xf numFmtId="0" fontId="5" fillId="14" borderId="21" xfId="0" applyFont="1" applyFill="1" applyBorder="1" applyAlignment="1">
      <alignment horizontal="center" vertical="center" wrapText="1"/>
    </xf>
    <xf numFmtId="0" fontId="5" fillId="14" borderId="19" xfId="0" applyFont="1" applyFill="1" applyBorder="1" applyAlignment="1">
      <alignment horizontal="center" vertical="center" wrapText="1"/>
    </xf>
    <xf numFmtId="0" fontId="5" fillId="14" borderId="22" xfId="0" applyFont="1" applyFill="1" applyBorder="1" applyAlignment="1">
      <alignment horizontal="center" vertical="center" wrapText="1"/>
    </xf>
    <xf numFmtId="0" fontId="5" fillId="14" borderId="23" xfId="0" applyFont="1" applyFill="1" applyBorder="1" applyAlignment="1">
      <alignment horizontal="center" vertical="center" wrapText="1"/>
    </xf>
    <xf numFmtId="0" fontId="5" fillId="14" borderId="20" xfId="0" applyFont="1" applyFill="1" applyBorder="1" applyAlignment="1">
      <alignment horizontal="center" vertical="center" wrapText="1"/>
    </xf>
    <xf numFmtId="0" fontId="5" fillId="14" borderId="0" xfId="0" applyFont="1" applyFill="1" applyBorder="1" applyAlignment="1">
      <alignment horizontal="center" vertical="center" wrapText="1"/>
    </xf>
    <xf numFmtId="165" fontId="5" fillId="14" borderId="21" xfId="1" applyNumberFormat="1" applyFont="1" applyFill="1" applyBorder="1" applyAlignment="1">
      <alignment horizontal="center" vertical="center" wrapText="1"/>
    </xf>
    <xf numFmtId="165" fontId="5" fillId="13" borderId="2" xfId="0" applyNumberFormat="1" applyFont="1" applyFill="1" applyBorder="1" applyAlignment="1">
      <alignment horizontal="center" vertical="center" wrapText="1"/>
    </xf>
    <xf numFmtId="165" fontId="5" fillId="13" borderId="4" xfId="0" applyNumberFormat="1" applyFont="1" applyFill="1" applyBorder="1" applyAlignment="1">
      <alignment horizontal="center" vertical="center" wrapText="1"/>
    </xf>
    <xf numFmtId="165" fontId="5" fillId="24" borderId="2" xfId="0" applyNumberFormat="1" applyFont="1" applyFill="1" applyBorder="1" applyAlignment="1">
      <alignment horizontal="center" vertical="center" wrapText="1"/>
    </xf>
    <xf numFmtId="165" fontId="5" fillId="24" borderId="4" xfId="0" applyNumberFormat="1" applyFont="1" applyFill="1" applyBorder="1" applyAlignment="1">
      <alignment horizontal="center" vertical="center" wrapText="1"/>
    </xf>
    <xf numFmtId="0" fontId="5" fillId="17" borderId="7" xfId="0" applyFont="1" applyFill="1" applyBorder="1" applyAlignment="1">
      <alignment horizontal="center" vertical="center" wrapText="1"/>
    </xf>
    <xf numFmtId="0" fontId="5" fillId="17" borderId="9" xfId="0" applyFont="1" applyFill="1" applyBorder="1" applyAlignment="1">
      <alignment horizontal="center" vertical="center" wrapText="1"/>
    </xf>
    <xf numFmtId="0" fontId="5" fillId="17" borderId="32"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5" fillId="17" borderId="1"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5" xfId="0" applyFont="1" applyBorder="1" applyAlignment="1">
      <alignment horizontal="center" vertical="center" wrapText="1"/>
    </xf>
    <xf numFmtId="0" fontId="5" fillId="15" borderId="7" xfId="0" applyFont="1" applyFill="1" applyBorder="1" applyAlignment="1">
      <alignment horizontal="center" vertical="center" wrapText="1"/>
    </xf>
    <xf numFmtId="0" fontId="5" fillId="15" borderId="9" xfId="0" applyFont="1" applyFill="1" applyBorder="1" applyAlignment="1">
      <alignment horizontal="center" vertical="center" wrapText="1"/>
    </xf>
    <xf numFmtId="0" fontId="5" fillId="15" borderId="32" xfId="0" applyFont="1" applyFill="1" applyBorder="1" applyAlignment="1">
      <alignment horizontal="center" vertical="center" wrapText="1"/>
    </xf>
    <xf numFmtId="0" fontId="5" fillId="15" borderId="34" xfId="0" applyFont="1" applyFill="1" applyBorder="1" applyAlignment="1">
      <alignment horizontal="center" vertical="center" wrapText="1"/>
    </xf>
    <xf numFmtId="0" fontId="5" fillId="15" borderId="40" xfId="0" applyFont="1" applyFill="1" applyBorder="1" applyAlignment="1">
      <alignment horizontal="center" vertical="center" wrapText="1"/>
    </xf>
    <xf numFmtId="0" fontId="5" fillId="15" borderId="41" xfId="0" applyFont="1" applyFill="1" applyBorder="1" applyAlignment="1">
      <alignment horizontal="center" vertical="center" wrapText="1"/>
    </xf>
    <xf numFmtId="0" fontId="5" fillId="15" borderId="1" xfId="0" applyFont="1" applyFill="1" applyBorder="1" applyAlignment="1">
      <alignment horizontal="left" vertical="center" wrapText="1"/>
    </xf>
    <xf numFmtId="0" fontId="3" fillId="24" borderId="2" xfId="0" applyFont="1" applyFill="1" applyBorder="1" applyAlignment="1">
      <alignment horizontal="center" wrapText="1"/>
    </xf>
    <xf numFmtId="0" fontId="3" fillId="24" borderId="3" xfId="0" applyFont="1" applyFill="1" applyBorder="1" applyAlignment="1">
      <alignment horizontal="center" wrapText="1"/>
    </xf>
    <xf numFmtId="0" fontId="3" fillId="24" borderId="4" xfId="0" applyFont="1" applyFill="1" applyBorder="1" applyAlignment="1">
      <alignment horizontal="center" wrapText="1"/>
    </xf>
    <xf numFmtId="0" fontId="3" fillId="13" borderId="2" xfId="0" applyFont="1" applyFill="1" applyBorder="1" applyAlignment="1">
      <alignment horizontal="center" wrapText="1"/>
    </xf>
    <xf numFmtId="0" fontId="3" fillId="13" borderId="3" xfId="0" applyFont="1" applyFill="1" applyBorder="1" applyAlignment="1">
      <alignment horizontal="center" wrapText="1"/>
    </xf>
    <xf numFmtId="0" fontId="3" fillId="13" borderId="4" xfId="0" applyFont="1" applyFill="1" applyBorder="1" applyAlignment="1">
      <alignment horizontal="center" wrapText="1"/>
    </xf>
    <xf numFmtId="0" fontId="5" fillId="14" borderId="44" xfId="0" applyFont="1" applyFill="1" applyBorder="1" applyAlignment="1">
      <alignment horizontal="center" vertical="center" wrapText="1"/>
    </xf>
    <xf numFmtId="0" fontId="5" fillId="14" borderId="45" xfId="0" applyFont="1" applyFill="1" applyBorder="1" applyAlignment="1">
      <alignment horizontal="center" vertical="center" wrapText="1"/>
    </xf>
    <xf numFmtId="0" fontId="5" fillId="14" borderId="32" xfId="0" applyFont="1" applyFill="1" applyBorder="1" applyAlignment="1">
      <alignment horizontal="center" vertical="center" wrapText="1"/>
    </xf>
    <xf numFmtId="0" fontId="5" fillId="14" borderId="34"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12" xfId="0" applyFont="1" applyFill="1" applyBorder="1" applyAlignment="1">
      <alignment horizontal="center" vertical="center" wrapText="1"/>
    </xf>
    <xf numFmtId="0" fontId="12" fillId="5" borderId="3" xfId="0" applyFont="1" applyFill="1" applyBorder="1" applyAlignment="1">
      <alignment horizontal="left" vertical="center" wrapText="1"/>
    </xf>
    <xf numFmtId="0" fontId="12" fillId="5" borderId="29" xfId="0" applyFont="1" applyFill="1" applyBorder="1" applyAlignment="1">
      <alignment horizontal="left" vertical="center" wrapTex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17" borderId="3" xfId="0" applyFont="1" applyFill="1" applyBorder="1" applyAlignment="1">
      <alignment horizontal="center" vertical="center" wrapText="1"/>
    </xf>
    <xf numFmtId="0" fontId="5" fillId="17" borderId="4" xfId="0" applyFont="1" applyFill="1" applyBorder="1" applyAlignment="1">
      <alignment horizontal="center" vertical="center" wrapText="1"/>
    </xf>
    <xf numFmtId="0" fontId="5" fillId="16" borderId="13" xfId="0" applyFont="1" applyFill="1" applyBorder="1" applyAlignment="1">
      <alignment horizontal="center" vertical="center" wrapText="1"/>
    </xf>
    <xf numFmtId="0" fontId="3" fillId="16" borderId="13" xfId="0" applyFont="1" applyFill="1" applyBorder="1" applyAlignment="1">
      <alignment horizontal="center" vertical="center" wrapText="1"/>
    </xf>
    <xf numFmtId="0" fontId="4" fillId="15" borderId="11" xfId="0" applyFont="1" applyFill="1" applyBorder="1" applyAlignment="1">
      <alignment horizontal="center" vertical="center" wrapText="1"/>
    </xf>
    <xf numFmtId="0" fontId="4" fillId="15" borderId="14" xfId="0" applyFont="1" applyFill="1" applyBorder="1" applyAlignment="1">
      <alignment horizontal="center" vertical="center" wrapText="1"/>
    </xf>
    <xf numFmtId="9" fontId="3" fillId="16" borderId="13" xfId="0" applyNumberFormat="1" applyFont="1" applyFill="1" applyBorder="1" applyAlignment="1">
      <alignment horizontal="center" vertical="center" wrapText="1"/>
    </xf>
    <xf numFmtId="0" fontId="7" fillId="14" borderId="1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2" fontId="6" fillId="13" borderId="7" xfId="0" applyNumberFormat="1" applyFont="1" applyFill="1" applyBorder="1" applyAlignment="1">
      <alignment horizontal="left" vertical="center" wrapText="1"/>
    </xf>
    <xf numFmtId="2" fontId="6" fillId="13" borderId="8" xfId="0" applyNumberFormat="1" applyFont="1" applyFill="1" applyBorder="1" applyAlignment="1">
      <alignment horizontal="left" vertical="center" wrapText="1"/>
    </xf>
    <xf numFmtId="2" fontId="6" fillId="13" borderId="9" xfId="0" applyNumberFormat="1" applyFont="1" applyFill="1" applyBorder="1" applyAlignment="1">
      <alignment horizontal="left" vertical="center" wrapText="1"/>
    </xf>
    <xf numFmtId="2" fontId="6" fillId="13" borderId="7" xfId="0" applyNumberFormat="1" applyFont="1" applyFill="1" applyBorder="1" applyAlignment="1">
      <alignment horizontal="center" vertical="center" wrapText="1"/>
    </xf>
    <xf numFmtId="2" fontId="6" fillId="13" borderId="9" xfId="0" applyNumberFormat="1" applyFont="1" applyFill="1" applyBorder="1" applyAlignment="1">
      <alignment horizontal="center" vertical="center" wrapText="1"/>
    </xf>
    <xf numFmtId="0" fontId="12" fillId="5" borderId="0"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5" fillId="29" borderId="13" xfId="0" applyFont="1" applyFill="1" applyBorder="1" applyAlignment="1">
      <alignment horizontal="center" vertical="center" wrapText="1"/>
    </xf>
    <xf numFmtId="0" fontId="5" fillId="29" borderId="14" xfId="0" applyFont="1" applyFill="1" applyBorder="1" applyAlignment="1">
      <alignment horizontal="center" vertical="center" wrapText="1"/>
    </xf>
    <xf numFmtId="0" fontId="5" fillId="29"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165" fontId="3" fillId="0" borderId="7" xfId="1" applyNumberFormat="1" applyFont="1" applyFill="1" applyBorder="1" applyAlignment="1">
      <alignment horizontal="center" vertical="center" wrapText="1"/>
    </xf>
    <xf numFmtId="165" fontId="3" fillId="0" borderId="9" xfId="1" applyNumberFormat="1" applyFont="1" applyFill="1" applyBorder="1" applyAlignment="1">
      <alignment horizontal="center" vertical="center" wrapText="1"/>
    </xf>
    <xf numFmtId="0" fontId="3" fillId="11" borderId="13" xfId="0" applyFont="1" applyFill="1" applyBorder="1" applyAlignment="1">
      <alignment vertical="center" wrapText="1"/>
    </xf>
    <xf numFmtId="0" fontId="3" fillId="0" borderId="1" xfId="0" applyFont="1" applyFill="1" applyBorder="1" applyAlignment="1">
      <alignment horizontal="left" vertical="center" wrapText="1"/>
    </xf>
    <xf numFmtId="165" fontId="3" fillId="0" borderId="27" xfId="1"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36"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3" fillId="12" borderId="2" xfId="0" applyFont="1" applyFill="1" applyBorder="1" applyAlignment="1">
      <alignment horizontal="center" wrapText="1"/>
    </xf>
    <xf numFmtId="0" fontId="3" fillId="12" borderId="4" xfId="0" applyFont="1" applyFill="1" applyBorder="1" applyAlignment="1">
      <alignment horizontal="center" wrapText="1"/>
    </xf>
    <xf numFmtId="165" fontId="5" fillId="14" borderId="47" xfId="1" applyNumberFormat="1" applyFont="1" applyFill="1" applyBorder="1" applyAlignment="1">
      <alignment horizontal="center" vertical="center" wrapText="1"/>
    </xf>
    <xf numFmtId="165" fontId="3" fillId="17" borderId="1" xfId="1" applyNumberFormat="1" applyFont="1" applyFill="1" applyBorder="1" applyAlignment="1">
      <alignment horizontal="left" vertical="center" wrapText="1"/>
    </xf>
    <xf numFmtId="49" fontId="3" fillId="17" borderId="1" xfId="0" applyNumberFormat="1" applyFont="1" applyFill="1" applyBorder="1" applyAlignment="1">
      <alignment horizontal="center" vertical="center" wrapText="1"/>
    </xf>
    <xf numFmtId="9" fontId="3" fillId="17" borderId="1" xfId="0" applyNumberFormat="1" applyFont="1" applyFill="1" applyBorder="1" applyAlignment="1">
      <alignment horizontal="center" vertical="center" wrapText="1"/>
    </xf>
    <xf numFmtId="165" fontId="7" fillId="14" borderId="11" xfId="1" applyNumberFormat="1" applyFont="1" applyFill="1" applyBorder="1" applyAlignment="1">
      <alignment horizontal="center" vertical="center" wrapText="1"/>
    </xf>
    <xf numFmtId="165" fontId="3" fillId="0" borderId="42" xfId="1" applyNumberFormat="1" applyFont="1" applyFill="1" applyBorder="1" applyAlignment="1">
      <alignment horizontal="center" vertical="center" wrapText="1"/>
    </xf>
    <xf numFmtId="165" fontId="3" fillId="0" borderId="43" xfId="1" applyNumberFormat="1"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165" fontId="10" fillId="12" borderId="2" xfId="0" applyNumberFormat="1" applyFont="1" applyFill="1" applyBorder="1" applyAlignment="1">
      <alignment horizontal="center" vertical="center" wrapText="1"/>
    </xf>
    <xf numFmtId="165" fontId="10" fillId="12" borderId="4" xfId="0" applyNumberFormat="1" applyFont="1" applyFill="1" applyBorder="1" applyAlignment="1">
      <alignment horizontal="center" vertical="center" wrapText="1"/>
    </xf>
    <xf numFmtId="0" fontId="5" fillId="17" borderId="12" xfId="0" applyFont="1" applyFill="1" applyBorder="1" applyAlignment="1">
      <alignment horizontal="center" vertical="center" wrapText="1"/>
    </xf>
    <xf numFmtId="0" fontId="5" fillId="17" borderId="36" xfId="0" applyFont="1" applyFill="1" applyBorder="1" applyAlignment="1">
      <alignment horizontal="center" vertical="center" wrapText="1"/>
    </xf>
    <xf numFmtId="0" fontId="5" fillId="17" borderId="15" xfId="0" applyFont="1" applyFill="1" applyBorder="1" applyAlignment="1">
      <alignment horizontal="center" vertical="center" wrapText="1"/>
    </xf>
    <xf numFmtId="0" fontId="5" fillId="15" borderId="12" xfId="0" applyFont="1" applyFill="1" applyBorder="1" applyAlignment="1">
      <alignment horizontal="center" vertical="center" wrapText="1"/>
    </xf>
    <xf numFmtId="0" fontId="5" fillId="15" borderId="36" xfId="0" applyFont="1" applyFill="1" applyBorder="1" applyAlignment="1">
      <alignment horizontal="center" vertical="center" wrapText="1"/>
    </xf>
    <xf numFmtId="0" fontId="5" fillId="15" borderId="52" xfId="0" applyFont="1" applyFill="1" applyBorder="1" applyAlignment="1">
      <alignment horizontal="center" vertical="center" wrapText="1"/>
    </xf>
    <xf numFmtId="49" fontId="3" fillId="17" borderId="7" xfId="1" applyNumberFormat="1" applyFont="1" applyFill="1" applyBorder="1" applyAlignment="1">
      <alignment horizontal="center" vertical="center" wrapText="1"/>
    </xf>
    <xf numFmtId="49" fontId="3" fillId="17" borderId="8" xfId="1" applyNumberFormat="1" applyFont="1" applyFill="1" applyBorder="1" applyAlignment="1">
      <alignment horizontal="center" vertical="center" wrapText="1"/>
    </xf>
    <xf numFmtId="49" fontId="3" fillId="17" borderId="9" xfId="1" applyNumberFormat="1" applyFont="1" applyFill="1" applyBorder="1" applyAlignment="1">
      <alignment horizontal="center" vertical="center" wrapText="1"/>
    </xf>
    <xf numFmtId="49" fontId="3" fillId="17" borderId="40" xfId="1" applyNumberFormat="1" applyFont="1" applyFill="1" applyBorder="1" applyAlignment="1">
      <alignment horizontal="center" vertical="center" wrapText="1"/>
    </xf>
    <xf numFmtId="49" fontId="3" fillId="17" borderId="26" xfId="1" applyNumberFormat="1" applyFont="1" applyFill="1" applyBorder="1" applyAlignment="1">
      <alignment horizontal="center" vertical="center" wrapText="1"/>
    </xf>
    <xf numFmtId="49" fontId="3" fillId="17" borderId="41" xfId="1" applyNumberFormat="1" applyFont="1" applyFill="1" applyBorder="1" applyAlignment="1">
      <alignment horizontal="center" vertical="center" wrapText="1"/>
    </xf>
    <xf numFmtId="0" fontId="5" fillId="16" borderId="1" xfId="0" applyFont="1" applyFill="1" applyBorder="1" applyAlignment="1">
      <alignment horizontal="center" vertical="center" wrapText="1"/>
    </xf>
    <xf numFmtId="165" fontId="3" fillId="0" borderId="44" xfId="1" applyNumberFormat="1" applyFont="1" applyFill="1" applyBorder="1" applyAlignment="1">
      <alignment horizontal="center" vertical="center" wrapText="1"/>
    </xf>
    <xf numFmtId="165" fontId="3" fillId="0" borderId="45" xfId="1"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4" fillId="4" borderId="26" xfId="0" applyFont="1" applyFill="1" applyBorder="1" applyAlignment="1">
      <alignment horizontal="center" vertical="center" wrapText="1"/>
    </xf>
    <xf numFmtId="0" fontId="14" fillId="0" borderId="26" xfId="0" applyFont="1" applyBorder="1" applyAlignment="1">
      <alignment horizontal="center" vertical="center" wrapText="1"/>
    </xf>
    <xf numFmtId="0" fontId="14" fillId="0" borderId="25" xfId="0" applyFont="1" applyBorder="1" applyAlignment="1">
      <alignment horizontal="center" vertical="center" wrapText="1"/>
    </xf>
    <xf numFmtId="166" fontId="3" fillId="17" borderId="1" xfId="0" applyNumberFormat="1" applyFont="1" applyFill="1" applyBorder="1" applyAlignment="1">
      <alignment horizontal="center" vertical="center" wrapText="1"/>
    </xf>
    <xf numFmtId="0" fontId="5" fillId="16" borderId="19"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5" fillId="18" borderId="14" xfId="0" applyFont="1" applyFill="1" applyBorder="1" applyAlignment="1">
      <alignment horizontal="left" vertical="center" wrapText="1"/>
    </xf>
    <xf numFmtId="0" fontId="7" fillId="14" borderId="14" xfId="0" applyFont="1" applyFill="1" applyBorder="1" applyAlignment="1">
      <alignment horizontal="left" vertical="center" wrapText="1"/>
    </xf>
    <xf numFmtId="0" fontId="7" fillId="14" borderId="11" xfId="0" applyFont="1" applyFill="1" applyBorder="1" applyAlignment="1">
      <alignment horizontal="left" vertical="center" wrapText="1"/>
    </xf>
    <xf numFmtId="0" fontId="3" fillId="18" borderId="13" xfId="0" applyFont="1" applyFill="1" applyBorder="1" applyAlignment="1">
      <alignment vertical="center" wrapText="1"/>
    </xf>
    <xf numFmtId="0" fontId="4" fillId="14" borderId="14" xfId="0" applyFont="1" applyFill="1" applyBorder="1" applyAlignment="1">
      <alignment vertical="center" wrapText="1"/>
    </xf>
    <xf numFmtId="0" fontId="4" fillId="14" borderId="11" xfId="0" applyFont="1" applyFill="1" applyBorder="1" applyAlignment="1">
      <alignment vertical="center" wrapText="1"/>
    </xf>
    <xf numFmtId="165" fontId="3" fillId="17" borderId="1" xfId="1" applyNumberFormat="1" applyFont="1" applyFill="1" applyBorder="1" applyAlignment="1">
      <alignment horizontal="center" vertical="center" wrapText="1"/>
    </xf>
    <xf numFmtId="0" fontId="5" fillId="15" borderId="15" xfId="0" applyFont="1" applyFill="1" applyBorder="1" applyAlignment="1">
      <alignment horizontal="center" vertical="center" wrapText="1"/>
    </xf>
    <xf numFmtId="165" fontId="3" fillId="0" borderId="2" xfId="1" applyNumberFormat="1" applyFont="1" applyFill="1" applyBorder="1" applyAlignment="1">
      <alignment horizontal="center" vertical="center"/>
    </xf>
    <xf numFmtId="165" fontId="3" fillId="0" borderId="4" xfId="1" applyNumberFormat="1" applyFont="1" applyFill="1" applyBorder="1" applyAlignment="1">
      <alignment horizontal="center" vertical="center"/>
    </xf>
    <xf numFmtId="10" fontId="3" fillId="17"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165" fontId="3" fillId="13" borderId="31" xfId="1" applyNumberFormat="1" applyFont="1" applyFill="1" applyBorder="1" applyAlignment="1">
      <alignment horizontal="center" vertical="center" wrapText="1"/>
    </xf>
    <xf numFmtId="165" fontId="3" fillId="13" borderId="28" xfId="1" applyNumberFormat="1" applyFont="1" applyFill="1" applyBorder="1" applyAlignment="1">
      <alignment horizontal="center" vertical="center" wrapText="1"/>
    </xf>
    <xf numFmtId="0" fontId="3" fillId="13" borderId="29" xfId="0" applyFont="1" applyFill="1" applyBorder="1" applyAlignment="1">
      <alignment horizontal="center" vertical="center" wrapText="1"/>
    </xf>
    <xf numFmtId="0" fontId="4" fillId="13" borderId="2" xfId="5" applyFont="1" applyFill="1" applyBorder="1" applyAlignment="1">
      <alignment horizontal="center" vertical="center" wrapText="1"/>
    </xf>
    <xf numFmtId="0" fontId="4" fillId="13" borderId="4" xfId="5" applyFont="1" applyFill="1" applyBorder="1" applyAlignment="1">
      <alignment horizontal="center" vertical="center" wrapText="1"/>
    </xf>
    <xf numFmtId="0" fontId="3" fillId="13" borderId="18" xfId="5" applyFont="1" applyFill="1" applyBorder="1" applyAlignment="1">
      <alignment horizontal="center" vertical="center" wrapText="1"/>
    </xf>
    <xf numFmtId="0" fontId="4" fillId="13" borderId="20" xfId="5" applyFont="1" applyFill="1" applyBorder="1" applyAlignment="1">
      <alignment horizontal="center" vertical="center" wrapText="1"/>
    </xf>
    <xf numFmtId="0" fontId="4" fillId="13" borderId="19" xfId="5" applyFont="1" applyFill="1" applyBorder="1" applyAlignment="1">
      <alignment horizontal="center" vertical="center" wrapText="1"/>
    </xf>
    <xf numFmtId="165" fontId="3" fillId="13" borderId="18" xfId="1" applyNumberFormat="1" applyFont="1" applyFill="1" applyBorder="1" applyAlignment="1">
      <alignment horizontal="center" vertical="center" wrapText="1"/>
    </xf>
    <xf numFmtId="165" fontId="3" fillId="13" borderId="45" xfId="1" applyNumberFormat="1" applyFont="1" applyFill="1" applyBorder="1" applyAlignment="1">
      <alignment horizontal="center" vertical="center" wrapText="1"/>
    </xf>
    <xf numFmtId="0" fontId="4" fillId="0" borderId="2" xfId="5" applyFont="1" applyFill="1" applyBorder="1" applyAlignment="1">
      <alignment horizontal="center" vertical="center" wrapText="1"/>
    </xf>
    <xf numFmtId="0" fontId="4" fillId="0" borderId="4" xfId="5" applyFont="1" applyFill="1" applyBorder="1" applyAlignment="1">
      <alignment horizontal="center" vertical="center" wrapText="1"/>
    </xf>
    <xf numFmtId="0" fontId="6" fillId="0" borderId="13" xfId="5" applyFont="1" applyFill="1" applyBorder="1" applyAlignment="1">
      <alignment horizontal="center" vertical="center" wrapText="1"/>
    </xf>
    <xf numFmtId="0" fontId="6" fillId="0" borderId="14" xfId="5" applyFont="1" applyFill="1" applyBorder="1" applyAlignment="1">
      <alignment horizontal="center" vertical="center" wrapText="1"/>
    </xf>
    <xf numFmtId="0" fontId="6" fillId="0" borderId="11" xfId="5"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13" borderId="7"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165" fontId="3" fillId="13" borderId="27" xfId="1" applyNumberFormat="1" applyFont="1" applyFill="1" applyBorder="1" applyAlignment="1">
      <alignment horizontal="center" vertical="center" wrapText="1"/>
    </xf>
    <xf numFmtId="165" fontId="3" fillId="13" borderId="37" xfId="1" applyNumberFormat="1" applyFont="1" applyFill="1" applyBorder="1" applyAlignment="1">
      <alignment horizontal="center" vertical="center" wrapText="1"/>
    </xf>
    <xf numFmtId="165" fontId="3" fillId="13" borderId="38" xfId="1" applyNumberFormat="1" applyFont="1" applyFill="1" applyBorder="1" applyAlignment="1">
      <alignment horizontal="center" vertical="center" wrapText="1"/>
    </xf>
    <xf numFmtId="0" fontId="5" fillId="14" borderId="7"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5" fillId="14" borderId="33" xfId="0" applyFont="1" applyFill="1" applyBorder="1" applyAlignment="1">
      <alignment horizontal="center" vertical="center" wrapText="1"/>
    </xf>
    <xf numFmtId="0" fontId="5" fillId="18" borderId="24" xfId="0" applyFont="1" applyFill="1" applyBorder="1" applyAlignment="1">
      <alignment horizontal="left" vertical="center" wrapText="1"/>
    </xf>
    <xf numFmtId="0" fontId="7" fillId="14" borderId="26" xfId="0" applyFont="1" applyFill="1" applyBorder="1" applyAlignment="1">
      <alignment horizontal="left" vertical="center" wrapText="1"/>
    </xf>
    <xf numFmtId="0" fontId="7" fillId="14" borderId="25" xfId="0" applyFont="1" applyFill="1" applyBorder="1" applyAlignment="1">
      <alignment horizontal="left" vertical="center" wrapText="1"/>
    </xf>
    <xf numFmtId="0" fontId="5" fillId="3" borderId="19"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165" fontId="3" fillId="0" borderId="37" xfId="1" applyNumberFormat="1" applyFont="1" applyFill="1" applyBorder="1" applyAlignment="1">
      <alignment horizontal="center" vertical="center" wrapText="1"/>
    </xf>
    <xf numFmtId="165" fontId="3" fillId="0" borderId="38" xfId="1" applyNumberFormat="1" applyFont="1" applyFill="1" applyBorder="1" applyAlignment="1">
      <alignment horizontal="center" vertical="center" wrapText="1"/>
    </xf>
    <xf numFmtId="164" fontId="3" fillId="13" borderId="2" xfId="1" applyFont="1" applyFill="1" applyBorder="1" applyAlignment="1">
      <alignment horizontal="center" vertical="center" wrapText="1"/>
    </xf>
    <xf numFmtId="164" fontId="3" fillId="13" borderId="4" xfId="1" applyFont="1" applyFill="1" applyBorder="1" applyAlignment="1">
      <alignment horizontal="center" vertical="center" wrapText="1"/>
    </xf>
    <xf numFmtId="164" fontId="3" fillId="0" borderId="2" xfId="1" applyFont="1" applyBorder="1" applyAlignment="1">
      <alignment horizontal="center" vertical="center" wrapText="1"/>
    </xf>
    <xf numFmtId="164" fontId="3" fillId="0" borderId="4" xfId="1" applyFont="1" applyBorder="1" applyAlignment="1">
      <alignment horizontal="center" vertical="center" wrapText="1"/>
    </xf>
    <xf numFmtId="164" fontId="3" fillId="0" borderId="7" xfId="1" applyFont="1" applyBorder="1" applyAlignment="1">
      <alignment horizontal="center" vertical="center" wrapText="1"/>
    </xf>
    <xf numFmtId="164" fontId="3" fillId="0" borderId="9" xfId="1"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8" xfId="0" applyFont="1" applyFill="1" applyBorder="1" applyAlignment="1">
      <alignment horizontal="center" vertical="center" wrapText="1"/>
    </xf>
    <xf numFmtId="49" fontId="3" fillId="17" borderId="1" xfId="1" applyNumberFormat="1" applyFont="1" applyFill="1" applyBorder="1" applyAlignment="1">
      <alignment horizontal="center" vertical="center" wrapText="1"/>
    </xf>
    <xf numFmtId="0" fontId="3" fillId="12" borderId="3" xfId="0" applyFont="1" applyFill="1" applyBorder="1" applyAlignment="1">
      <alignment horizontal="center" wrapText="1"/>
    </xf>
    <xf numFmtId="164" fontId="3" fillId="0" borderId="1" xfId="1" applyFont="1" applyBorder="1" applyAlignment="1">
      <alignment horizontal="center" vertical="center" wrapText="1"/>
    </xf>
    <xf numFmtId="0" fontId="5" fillId="14" borderId="25"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4" fillId="13" borderId="1" xfId="0" applyFont="1" applyFill="1" applyBorder="1" applyAlignment="1">
      <alignment horizontal="center" vertical="center" wrapText="1"/>
    </xf>
    <xf numFmtId="164" fontId="3" fillId="13" borderId="1" xfId="1" applyFont="1" applyFill="1" applyBorder="1" applyAlignment="1">
      <alignment horizontal="center" vertical="center" wrapText="1"/>
    </xf>
    <xf numFmtId="0" fontId="5" fillId="14" borderId="15" xfId="0" applyFont="1" applyFill="1" applyBorder="1" applyAlignment="1">
      <alignment horizontal="center" vertical="center" wrapText="1"/>
    </xf>
    <xf numFmtId="0" fontId="5" fillId="11" borderId="26" xfId="0" applyFont="1" applyFill="1" applyBorder="1" applyAlignment="1">
      <alignment horizontal="left" vertical="center" wrapText="1"/>
    </xf>
    <xf numFmtId="0" fontId="7" fillId="0" borderId="26" xfId="0" applyFont="1" applyBorder="1" applyAlignment="1">
      <alignment horizontal="left" vertical="center" wrapText="1"/>
    </xf>
    <xf numFmtId="0" fontId="7" fillId="0" borderId="25" xfId="0" applyFont="1" applyBorder="1" applyAlignment="1">
      <alignment horizontal="left" vertical="center" wrapText="1"/>
    </xf>
    <xf numFmtId="0" fontId="3" fillId="13" borderId="1"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11" borderId="26" xfId="0" applyFont="1" applyFill="1" applyBorder="1" applyAlignment="1">
      <alignment vertical="center" wrapText="1"/>
    </xf>
    <xf numFmtId="0" fontId="3" fillId="11" borderId="25" xfId="0" applyFont="1" applyFill="1" applyBorder="1" applyAlignment="1">
      <alignment vertical="center" wrapText="1"/>
    </xf>
    <xf numFmtId="0" fontId="12" fillId="7" borderId="14" xfId="0" applyFont="1" applyFill="1" applyBorder="1" applyAlignment="1">
      <alignment horizontal="left" vertical="center" wrapText="1"/>
    </xf>
    <xf numFmtId="0" fontId="14" fillId="0" borderId="14" xfId="0" applyFont="1" applyBorder="1" applyAlignment="1">
      <alignment horizontal="left" vertical="center" wrapText="1"/>
    </xf>
    <xf numFmtId="0" fontId="14" fillId="0" borderId="11" xfId="0" applyFont="1" applyBorder="1" applyAlignment="1">
      <alignment horizontal="left" vertical="center" wrapText="1"/>
    </xf>
    <xf numFmtId="0" fontId="3" fillId="8" borderId="13"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7" fillId="0" borderId="26" xfId="0" applyFont="1" applyBorder="1" applyAlignment="1">
      <alignment horizontal="center" vertical="center" wrapText="1"/>
    </xf>
    <xf numFmtId="165" fontId="3" fillId="13" borderId="7" xfId="1" applyNumberFormat="1" applyFont="1" applyFill="1" applyBorder="1" applyAlignment="1">
      <alignment horizontal="center" vertical="center" wrapText="1"/>
    </xf>
    <xf numFmtId="165" fontId="3" fillId="13" borderId="9" xfId="1" applyNumberFormat="1" applyFont="1" applyFill="1" applyBorder="1" applyAlignment="1">
      <alignment horizontal="center" vertical="center" wrapText="1"/>
    </xf>
    <xf numFmtId="0" fontId="17" fillId="13" borderId="18" xfId="0" applyFont="1" applyFill="1" applyBorder="1" applyAlignment="1">
      <alignment horizontal="center" vertical="center" wrapText="1"/>
    </xf>
    <xf numFmtId="0" fontId="17" fillId="13" borderId="19"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7" fillId="0" borderId="1" xfId="0" applyFont="1" applyBorder="1" applyAlignment="1">
      <alignment horizontal="left" vertical="center" wrapText="1"/>
    </xf>
    <xf numFmtId="0" fontId="5" fillId="18" borderId="26" xfId="0" applyFont="1" applyFill="1" applyBorder="1" applyAlignment="1">
      <alignment horizontal="left" vertical="center" wrapText="1"/>
    </xf>
    <xf numFmtId="0" fontId="3" fillId="13" borderId="12" xfId="0" applyFont="1" applyFill="1" applyBorder="1" applyAlignment="1">
      <alignment horizontal="left" vertical="center" wrapText="1"/>
    </xf>
    <xf numFmtId="0" fontId="3" fillId="10" borderId="13" xfId="0" applyFont="1" applyFill="1" applyBorder="1" applyAlignment="1">
      <alignment horizontal="center" vertical="center" wrapText="1"/>
    </xf>
    <xf numFmtId="0" fontId="3" fillId="17" borderId="1"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6" xfId="0" applyFont="1" applyFill="1" applyBorder="1" applyAlignment="1">
      <alignment horizontal="left" vertical="center" wrapText="1"/>
    </xf>
    <xf numFmtId="165" fontId="3" fillId="0" borderId="5" xfId="1" applyNumberFormat="1" applyFont="1" applyFill="1" applyBorder="1" applyAlignment="1">
      <alignment horizontal="center" vertical="center" wrapText="1"/>
    </xf>
    <xf numFmtId="165" fontId="3" fillId="0" borderId="6" xfId="1" applyNumberFormat="1"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13" borderId="8" xfId="0" applyFont="1" applyFill="1" applyBorder="1" applyAlignment="1">
      <alignment horizontal="center" vertical="center" wrapText="1"/>
    </xf>
    <xf numFmtId="9" fontId="3" fillId="19" borderId="13" xfId="0" applyNumberFormat="1" applyFont="1" applyFill="1" applyBorder="1" applyAlignment="1">
      <alignment horizontal="center" vertical="center" wrapText="1"/>
    </xf>
    <xf numFmtId="9" fontId="3" fillId="19" borderId="11" xfId="0" applyNumberFormat="1" applyFont="1" applyFill="1" applyBorder="1" applyAlignment="1">
      <alignment horizontal="center" vertical="center" wrapText="1"/>
    </xf>
    <xf numFmtId="9" fontId="3" fillId="19" borderId="14" xfId="0" applyNumberFormat="1"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40" xfId="0" applyFont="1" applyFill="1" applyBorder="1" applyAlignment="1">
      <alignment horizontal="center" vertical="center" wrapText="1"/>
    </xf>
    <xf numFmtId="0" fontId="5" fillId="14" borderId="41" xfId="0" applyFont="1" applyFill="1" applyBorder="1" applyAlignment="1">
      <alignment horizontal="center" vertical="center" wrapText="1"/>
    </xf>
    <xf numFmtId="0" fontId="5" fillId="19" borderId="13" xfId="0" applyFont="1" applyFill="1" applyBorder="1" applyAlignment="1">
      <alignment horizontal="center" vertical="center" wrapText="1"/>
    </xf>
    <xf numFmtId="0" fontId="5" fillId="19" borderId="11" xfId="0" applyFont="1" applyFill="1" applyBorder="1" applyAlignment="1">
      <alignment horizontal="center" vertical="center" wrapText="1"/>
    </xf>
    <xf numFmtId="0" fontId="5" fillId="19" borderId="14" xfId="0" applyFont="1" applyFill="1" applyBorder="1" applyAlignment="1">
      <alignment horizontal="center" vertical="center" wrapText="1"/>
    </xf>
    <xf numFmtId="0" fontId="7" fillId="14" borderId="36"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14" xfId="0" applyNumberFormat="1" applyFont="1" applyBorder="1" applyAlignment="1">
      <alignment horizontal="center" vertical="center" wrapText="1"/>
    </xf>
    <xf numFmtId="0" fontId="6" fillId="13" borderId="1" xfId="0" applyFont="1" applyFill="1" applyBorder="1" applyAlignment="1">
      <alignment horizontal="center" vertical="center" wrapText="1"/>
    </xf>
    <xf numFmtId="0" fontId="12" fillId="27"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4" fillId="9" borderId="11" xfId="0" applyFont="1" applyFill="1" applyBorder="1" applyAlignment="1">
      <alignment horizontal="left" vertical="center" wrapText="1"/>
    </xf>
    <xf numFmtId="0" fontId="3" fillId="28" borderId="13" xfId="0" applyFont="1" applyFill="1" applyBorder="1" applyAlignment="1">
      <alignment horizontal="center" vertical="center" wrapText="1"/>
    </xf>
    <xf numFmtId="0" fontId="5" fillId="14" borderId="51" xfId="0" applyFont="1" applyFill="1" applyBorder="1" applyAlignment="1">
      <alignment horizontal="center" vertical="center" wrapText="1"/>
    </xf>
    <xf numFmtId="0" fontId="5" fillId="14" borderId="36" xfId="0" applyFont="1" applyFill="1" applyBorder="1" applyAlignment="1">
      <alignment horizontal="center" vertical="center" wrapText="1"/>
    </xf>
    <xf numFmtId="0" fontId="5" fillId="14" borderId="48" xfId="0" applyFont="1" applyFill="1" applyBorder="1" applyAlignment="1">
      <alignment horizontal="center" vertical="center" wrapText="1"/>
    </xf>
    <xf numFmtId="0" fontId="5" fillId="14" borderId="49" xfId="0" applyFont="1" applyFill="1" applyBorder="1" applyAlignment="1">
      <alignment horizontal="center" vertical="center" wrapText="1"/>
    </xf>
    <xf numFmtId="0" fontId="5" fillId="14" borderId="50" xfId="0" applyFont="1" applyFill="1" applyBorder="1" applyAlignment="1">
      <alignment horizontal="center" vertical="center" wrapText="1"/>
    </xf>
    <xf numFmtId="0" fontId="5" fillId="14" borderId="47" xfId="0" applyFont="1" applyFill="1" applyBorder="1" applyAlignment="1">
      <alignment horizontal="center" vertical="center" wrapText="1"/>
    </xf>
    <xf numFmtId="0" fontId="3" fillId="19" borderId="18" xfId="0" applyFont="1" applyFill="1" applyBorder="1" applyAlignment="1">
      <alignment horizontal="center" vertical="center" wrapText="1"/>
    </xf>
    <xf numFmtId="0" fontId="3" fillId="19" borderId="20" xfId="0" applyFont="1" applyFill="1" applyBorder="1" applyAlignment="1">
      <alignment horizontal="center" vertical="center" wrapText="1"/>
    </xf>
    <xf numFmtId="0" fontId="3" fillId="19" borderId="19" xfId="0" applyFont="1" applyFill="1" applyBorder="1" applyAlignment="1">
      <alignment horizontal="center" vertical="center" wrapText="1"/>
    </xf>
    <xf numFmtId="0" fontId="3" fillId="19" borderId="24" xfId="0" applyFont="1" applyFill="1" applyBorder="1" applyAlignment="1">
      <alignment horizontal="center" vertical="center" wrapText="1"/>
    </xf>
    <xf numFmtId="0" fontId="3" fillId="19" borderId="26" xfId="0" applyFont="1" applyFill="1" applyBorder="1" applyAlignment="1">
      <alignment horizontal="center" vertical="center" wrapText="1"/>
    </xf>
    <xf numFmtId="0" fontId="3" fillId="19" borderId="25"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14" borderId="26" xfId="0" applyFont="1" applyFill="1" applyBorder="1" applyAlignment="1">
      <alignment horizontal="center" vertical="center" wrapText="1"/>
    </xf>
    <xf numFmtId="165" fontId="15" fillId="0" borderId="31" xfId="1" applyNumberFormat="1" applyFont="1" applyFill="1" applyBorder="1" applyAlignment="1">
      <alignment horizontal="center" vertical="center" wrapText="1"/>
    </xf>
    <xf numFmtId="165" fontId="15" fillId="0" borderId="28" xfId="1" applyNumberFormat="1"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13" borderId="20"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1" xfId="0" applyFont="1" applyFill="1" applyBorder="1" applyAlignment="1">
      <alignment horizontal="center" vertical="center" wrapText="1"/>
    </xf>
    <xf numFmtId="0" fontId="3" fillId="19" borderId="14" xfId="0" applyFont="1" applyFill="1" applyBorder="1" applyAlignment="1">
      <alignment horizontal="center" vertical="center" wrapText="1"/>
    </xf>
    <xf numFmtId="0" fontId="8" fillId="30" borderId="1" xfId="0" applyFont="1" applyFill="1" applyBorder="1" applyAlignment="1">
      <alignment horizontal="center" vertical="center" wrapText="1"/>
    </xf>
    <xf numFmtId="0" fontId="6" fillId="11" borderId="24" xfId="0" applyFont="1" applyFill="1" applyBorder="1" applyAlignment="1">
      <alignment vertical="center" wrapText="1"/>
    </xf>
    <xf numFmtId="0" fontId="6" fillId="11" borderId="26" xfId="0" applyFont="1" applyFill="1" applyBorder="1" applyAlignment="1">
      <alignment vertical="center" wrapText="1"/>
    </xf>
    <xf numFmtId="0" fontId="6" fillId="11" borderId="25" xfId="0" applyFont="1" applyFill="1" applyBorder="1" applyAlignment="1">
      <alignment vertical="center" wrapText="1"/>
    </xf>
    <xf numFmtId="0" fontId="7" fillId="14" borderId="44" xfId="0" applyFont="1" applyFill="1" applyBorder="1" applyAlignment="1">
      <alignment horizontal="center" vertical="center" wrapText="1"/>
    </xf>
    <xf numFmtId="0" fontId="7" fillId="14" borderId="32" xfId="0" applyFont="1" applyFill="1" applyBorder="1" applyAlignment="1">
      <alignment horizontal="center" vertical="center" wrapText="1"/>
    </xf>
    <xf numFmtId="0" fontId="4" fillId="13" borderId="31" xfId="0" applyFont="1" applyFill="1" applyBorder="1" applyAlignment="1">
      <alignment horizontal="center" vertical="center" wrapText="1"/>
    </xf>
    <xf numFmtId="0" fontId="4" fillId="13" borderId="39" xfId="0" applyFont="1" applyFill="1" applyBorder="1" applyAlignment="1">
      <alignment horizontal="center" vertical="center" wrapText="1"/>
    </xf>
    <xf numFmtId="0" fontId="4" fillId="13" borderId="28" xfId="0" applyFont="1" applyFill="1" applyBorder="1" applyAlignment="1">
      <alignment horizontal="center" vertical="center" wrapText="1"/>
    </xf>
    <xf numFmtId="165" fontId="15" fillId="0" borderId="46" xfId="1" applyNumberFormat="1" applyFont="1" applyFill="1" applyBorder="1" applyAlignment="1">
      <alignment horizontal="center" vertical="center" wrapText="1"/>
    </xf>
    <xf numFmtId="165" fontId="15" fillId="0" borderId="38" xfId="1" applyNumberFormat="1" applyFont="1" applyFill="1" applyBorder="1" applyAlignment="1">
      <alignment horizontal="center" vertical="center" wrapText="1"/>
    </xf>
    <xf numFmtId="165" fontId="15" fillId="0" borderId="42" xfId="1" applyNumberFormat="1" applyFont="1" applyFill="1" applyBorder="1" applyAlignment="1">
      <alignment horizontal="center" vertical="center" wrapText="1"/>
    </xf>
    <xf numFmtId="165" fontId="15" fillId="0" borderId="43" xfId="1" applyNumberFormat="1" applyFont="1" applyFill="1" applyBorder="1" applyAlignment="1">
      <alignment horizontal="center" vertical="center" wrapText="1"/>
    </xf>
    <xf numFmtId="0" fontId="4" fillId="14" borderId="24" xfId="0" applyFont="1" applyFill="1" applyBorder="1" applyAlignment="1">
      <alignment horizontal="left" vertical="center" wrapText="1"/>
    </xf>
    <xf numFmtId="0" fontId="4" fillId="14" borderId="26" xfId="0" applyFont="1" applyFill="1" applyBorder="1" applyAlignment="1">
      <alignment horizontal="left" vertical="center" wrapText="1"/>
    </xf>
    <xf numFmtId="0" fontId="4" fillId="14" borderId="25" xfId="0" applyFont="1" applyFill="1" applyBorder="1" applyAlignment="1">
      <alignment horizontal="left" vertical="center" wrapText="1"/>
    </xf>
    <xf numFmtId="0" fontId="3" fillId="0" borderId="1" xfId="0" applyFont="1" applyFill="1" applyBorder="1" applyAlignment="1">
      <alignment horizontal="center" wrapText="1"/>
    </xf>
    <xf numFmtId="0" fontId="7" fillId="14" borderId="0" xfId="0" applyFont="1" applyFill="1" applyBorder="1" applyAlignment="1">
      <alignment horizontal="center" vertical="center" wrapText="1"/>
    </xf>
    <xf numFmtId="165" fontId="5" fillId="14" borderId="10" xfId="1" applyNumberFormat="1" applyFont="1" applyFill="1" applyBorder="1" applyAlignment="1">
      <alignment horizontal="center" vertical="center" wrapText="1"/>
    </xf>
  </cellXfs>
  <cellStyles count="8">
    <cellStyle name="Comma" xfId="1" builtinId="3"/>
    <cellStyle name="Comma 2" xfId="7"/>
    <cellStyle name="Comma 3 2" xfId="6"/>
    <cellStyle name="Normal" xfId="0" builtinId="0"/>
    <cellStyle name="Normal 2" xfId="2"/>
    <cellStyle name="Normal 2 2" xfId="3"/>
    <cellStyle name="Normal 2 2 2 2"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9"/>
  <sheetViews>
    <sheetView tabSelected="1" topLeftCell="A397" zoomScale="80" zoomScaleNormal="80" zoomScaleSheetLayoutView="85" workbookViewId="0">
      <selection activeCell="B400" sqref="B400"/>
    </sheetView>
  </sheetViews>
  <sheetFormatPr defaultColWidth="8.85546875" defaultRowHeight="78" customHeight="1"/>
  <cols>
    <col min="1" max="1" width="12.28515625" style="6" customWidth="1"/>
    <col min="2" max="2" width="54.7109375" style="5" customWidth="1"/>
    <col min="3" max="3" width="120.85546875" style="5" customWidth="1"/>
    <col min="4" max="4" width="63.140625" style="6" customWidth="1"/>
    <col min="5" max="5" width="54.5703125" style="1" customWidth="1"/>
    <col min="6" max="6" width="6.7109375" style="1" customWidth="1"/>
    <col min="7" max="7" width="28.28515625" style="1" customWidth="1"/>
    <col min="8" max="8" width="16.140625" style="1" customWidth="1"/>
    <col min="9" max="9" width="4.7109375" style="1" hidden="1" customWidth="1"/>
    <col min="10" max="10" width="5.28515625" style="1" hidden="1" customWidth="1"/>
    <col min="11" max="11" width="8.42578125" style="1" customWidth="1"/>
    <col min="12" max="12" width="21" style="1" customWidth="1"/>
    <col min="13" max="13" width="19.85546875" style="7" customWidth="1"/>
    <col min="14" max="14" width="26.140625" style="7" customWidth="1"/>
    <col min="15" max="15" width="9.140625" style="8" customWidth="1"/>
    <col min="16" max="16" width="19" style="8" customWidth="1"/>
    <col min="17" max="18" width="9.140625" style="8" customWidth="1"/>
    <col min="19" max="19" width="20.28515625" style="8" customWidth="1"/>
    <col min="20" max="20" width="55.7109375" style="6" customWidth="1"/>
    <col min="21" max="21" width="16.42578125" style="6" bestFit="1" customWidth="1"/>
    <col min="22" max="22" width="18.5703125" style="6" bestFit="1" customWidth="1"/>
    <col min="23" max="16384" width="8.85546875" style="6"/>
  </cols>
  <sheetData>
    <row r="1" spans="1:19" ht="21" customHeight="1">
      <c r="B1" s="5" t="s">
        <v>23</v>
      </c>
    </row>
    <row r="2" spans="1:19" ht="78" customHeight="1">
      <c r="A2" s="653" t="s">
        <v>873</v>
      </c>
      <c r="B2" s="653"/>
      <c r="C2" s="653"/>
      <c r="D2" s="653"/>
      <c r="E2" s="653"/>
      <c r="F2" s="653"/>
      <c r="G2" s="653"/>
      <c r="H2" s="653"/>
      <c r="I2" s="653"/>
      <c r="J2" s="653"/>
      <c r="K2" s="653"/>
      <c r="L2" s="653"/>
      <c r="M2" s="653"/>
      <c r="N2" s="653"/>
      <c r="O2" s="653"/>
      <c r="P2" s="653"/>
      <c r="Q2" s="653"/>
      <c r="R2" s="653"/>
      <c r="S2" s="653"/>
    </row>
    <row r="3" spans="1:19" ht="78" customHeight="1">
      <c r="A3" s="449" t="s">
        <v>0</v>
      </c>
      <c r="B3" s="449"/>
      <c r="C3" s="449"/>
      <c r="D3" s="655" t="s">
        <v>836</v>
      </c>
      <c r="E3" s="656"/>
      <c r="F3" s="656"/>
      <c r="G3" s="656"/>
      <c r="H3" s="656"/>
      <c r="I3" s="656"/>
      <c r="J3" s="656"/>
      <c r="K3" s="656"/>
      <c r="L3" s="656"/>
      <c r="M3" s="656"/>
      <c r="N3" s="656"/>
      <c r="O3" s="656"/>
      <c r="P3" s="656"/>
      <c r="Q3" s="656"/>
      <c r="R3" s="656"/>
      <c r="S3" s="657"/>
    </row>
    <row r="4" spans="1:19" ht="65.25" customHeight="1">
      <c r="A4" s="654" t="s">
        <v>134</v>
      </c>
      <c r="B4" s="654"/>
      <c r="C4" s="654"/>
      <c r="D4" s="583"/>
      <c r="E4" s="583"/>
      <c r="F4" s="583"/>
      <c r="G4" s="583"/>
      <c r="H4" s="583"/>
      <c r="I4" s="583"/>
      <c r="J4" s="583"/>
      <c r="K4" s="583"/>
      <c r="L4" s="583"/>
      <c r="M4" s="583"/>
      <c r="N4" s="583"/>
      <c r="O4" s="583"/>
      <c r="P4" s="583"/>
      <c r="Q4" s="583"/>
      <c r="R4" s="583"/>
      <c r="S4" s="584"/>
    </row>
    <row r="5" spans="1:19" ht="60.75" customHeight="1">
      <c r="A5" s="465" t="s">
        <v>801</v>
      </c>
      <c r="B5" s="465"/>
      <c r="C5" s="465"/>
      <c r="D5" s="466" t="s">
        <v>974</v>
      </c>
      <c r="E5" s="467"/>
      <c r="F5" s="467"/>
      <c r="G5" s="467"/>
      <c r="H5" s="467"/>
      <c r="I5" s="467"/>
      <c r="J5" s="467"/>
      <c r="K5" s="467"/>
      <c r="L5" s="468"/>
      <c r="M5" s="469" t="s">
        <v>1</v>
      </c>
      <c r="N5" s="470"/>
      <c r="O5" s="470"/>
      <c r="P5" s="470"/>
      <c r="Q5" s="471"/>
      <c r="R5" s="477" t="s">
        <v>865</v>
      </c>
      <c r="S5" s="471"/>
    </row>
    <row r="6" spans="1:19" ht="42" customHeight="1">
      <c r="A6" s="465" t="s">
        <v>2</v>
      </c>
      <c r="B6" s="465"/>
      <c r="C6" s="638" t="s">
        <v>698</v>
      </c>
      <c r="D6" s="27"/>
      <c r="E6" s="465" t="s">
        <v>3</v>
      </c>
      <c r="F6" s="465"/>
      <c r="G6" s="465" t="s">
        <v>4</v>
      </c>
      <c r="H6" s="465"/>
      <c r="I6" s="465" t="s">
        <v>5</v>
      </c>
      <c r="J6" s="465"/>
      <c r="K6" s="465"/>
      <c r="L6" s="465"/>
      <c r="M6" s="478" t="s">
        <v>6</v>
      </c>
      <c r="N6" s="478"/>
      <c r="O6" s="478"/>
      <c r="P6" s="478"/>
      <c r="Q6" s="478"/>
      <c r="R6" s="478"/>
      <c r="S6" s="478"/>
    </row>
    <row r="7" spans="1:19" ht="51.75" customHeight="1">
      <c r="A7" s="465"/>
      <c r="B7" s="465"/>
      <c r="C7" s="639"/>
      <c r="D7" s="83" t="s">
        <v>7</v>
      </c>
      <c r="E7" s="479">
        <v>2025</v>
      </c>
      <c r="F7" s="479"/>
      <c r="G7" s="479">
        <v>2031</v>
      </c>
      <c r="H7" s="479"/>
      <c r="I7" s="479">
        <v>2037</v>
      </c>
      <c r="J7" s="479"/>
      <c r="K7" s="479"/>
      <c r="L7" s="479"/>
      <c r="M7" s="627" t="s">
        <v>821</v>
      </c>
      <c r="N7" s="627"/>
      <c r="O7" s="627"/>
      <c r="P7" s="627"/>
      <c r="Q7" s="627"/>
      <c r="R7" s="627"/>
      <c r="S7" s="627"/>
    </row>
    <row r="8" spans="1:19" ht="39" customHeight="1">
      <c r="A8" s="465"/>
      <c r="B8" s="465"/>
      <c r="C8" s="640"/>
      <c r="D8" s="83" t="s">
        <v>8</v>
      </c>
      <c r="E8" s="658" t="s">
        <v>942</v>
      </c>
      <c r="F8" s="658"/>
      <c r="G8" s="629">
        <v>0.15</v>
      </c>
      <c r="H8" s="479"/>
      <c r="I8" s="629">
        <v>0.3</v>
      </c>
      <c r="J8" s="479"/>
      <c r="K8" s="479"/>
      <c r="L8" s="479"/>
      <c r="M8" s="627"/>
      <c r="N8" s="627"/>
      <c r="O8" s="627"/>
      <c r="P8" s="627"/>
      <c r="Q8" s="627"/>
      <c r="R8" s="627"/>
      <c r="S8" s="627"/>
    </row>
    <row r="9" spans="1:19" ht="51.75" customHeight="1">
      <c r="A9" s="577" t="s">
        <v>214</v>
      </c>
      <c r="B9" s="577"/>
      <c r="C9" s="577"/>
      <c r="D9" s="661" t="s">
        <v>970</v>
      </c>
      <c r="E9" s="662"/>
      <c r="F9" s="662"/>
      <c r="G9" s="662"/>
      <c r="H9" s="662"/>
      <c r="I9" s="662"/>
      <c r="J9" s="662"/>
      <c r="K9" s="662"/>
      <c r="L9" s="662"/>
      <c r="M9" s="662"/>
      <c r="N9" s="662"/>
      <c r="O9" s="662"/>
      <c r="P9" s="662"/>
      <c r="Q9" s="662"/>
      <c r="R9" s="662"/>
      <c r="S9" s="663"/>
    </row>
    <row r="10" spans="1:19" ht="45.75" customHeight="1">
      <c r="A10" s="389" t="s">
        <v>25</v>
      </c>
      <c r="B10" s="389"/>
      <c r="C10" s="641" t="s">
        <v>1073</v>
      </c>
      <c r="D10" s="171"/>
      <c r="E10" s="172" t="s">
        <v>3</v>
      </c>
      <c r="F10" s="588" t="s">
        <v>4</v>
      </c>
      <c r="G10" s="426"/>
      <c r="H10" s="588" t="s">
        <v>4</v>
      </c>
      <c r="I10" s="425"/>
      <c r="J10" s="425"/>
      <c r="K10" s="426"/>
      <c r="L10" s="172" t="s">
        <v>9</v>
      </c>
      <c r="M10" s="588" t="s">
        <v>6</v>
      </c>
      <c r="N10" s="425"/>
      <c r="O10" s="425"/>
      <c r="P10" s="425"/>
      <c r="Q10" s="425"/>
      <c r="R10" s="425"/>
      <c r="S10" s="426"/>
    </row>
    <row r="11" spans="1:19" ht="37.5" customHeight="1">
      <c r="A11" s="389"/>
      <c r="B11" s="389"/>
      <c r="C11" s="642"/>
      <c r="D11" s="171" t="s">
        <v>7</v>
      </c>
      <c r="E11" s="72">
        <v>2025</v>
      </c>
      <c r="F11" s="589">
        <v>2029</v>
      </c>
      <c r="G11" s="590"/>
      <c r="H11" s="589">
        <v>2033</v>
      </c>
      <c r="I11" s="591"/>
      <c r="J11" s="591"/>
      <c r="K11" s="590"/>
      <c r="L11" s="72">
        <v>2037</v>
      </c>
      <c r="M11" s="396" t="s">
        <v>822</v>
      </c>
      <c r="N11" s="397"/>
      <c r="O11" s="397"/>
      <c r="P11" s="397"/>
      <c r="Q11" s="397"/>
      <c r="R11" s="397"/>
      <c r="S11" s="398"/>
    </row>
    <row r="12" spans="1:19" ht="48.75" customHeight="1">
      <c r="A12" s="389"/>
      <c r="B12" s="389"/>
      <c r="C12" s="643"/>
      <c r="D12" s="171" t="s">
        <v>8</v>
      </c>
      <c r="E12" s="73" t="s">
        <v>943</v>
      </c>
      <c r="F12" s="592">
        <v>0.05</v>
      </c>
      <c r="G12" s="590"/>
      <c r="H12" s="592">
        <v>0.1</v>
      </c>
      <c r="I12" s="591"/>
      <c r="J12" s="591"/>
      <c r="K12" s="590"/>
      <c r="L12" s="73">
        <v>0.15</v>
      </c>
      <c r="M12" s="399"/>
      <c r="N12" s="400"/>
      <c r="O12" s="400"/>
      <c r="P12" s="400"/>
      <c r="Q12" s="400"/>
      <c r="R12" s="400"/>
      <c r="S12" s="401"/>
    </row>
    <row r="13" spans="1:19" ht="51" customHeight="1">
      <c r="A13" s="449" t="s">
        <v>215</v>
      </c>
      <c r="B13" s="449"/>
      <c r="C13" s="659" t="s">
        <v>845</v>
      </c>
      <c r="D13" s="9"/>
      <c r="E13" s="320" t="s">
        <v>3</v>
      </c>
      <c r="F13" s="390" t="s">
        <v>4</v>
      </c>
      <c r="G13" s="391"/>
      <c r="H13" s="390" t="s">
        <v>4</v>
      </c>
      <c r="I13" s="392"/>
      <c r="J13" s="392"/>
      <c r="K13" s="391"/>
      <c r="L13" s="320" t="s">
        <v>9</v>
      </c>
      <c r="M13" s="390" t="s">
        <v>6</v>
      </c>
      <c r="N13" s="392"/>
      <c r="O13" s="392"/>
      <c r="P13" s="392"/>
      <c r="Q13" s="392"/>
      <c r="R13" s="392"/>
      <c r="S13" s="391"/>
    </row>
    <row r="14" spans="1:19" s="11" customFormat="1" ht="44.25" customHeight="1">
      <c r="A14" s="449"/>
      <c r="B14" s="449"/>
      <c r="C14" s="409"/>
      <c r="D14" s="320" t="s">
        <v>7</v>
      </c>
      <c r="E14" s="9">
        <v>2025</v>
      </c>
      <c r="F14" s="393">
        <v>2029</v>
      </c>
      <c r="G14" s="394"/>
      <c r="H14" s="393">
        <v>2033</v>
      </c>
      <c r="I14" s="395"/>
      <c r="J14" s="395"/>
      <c r="K14" s="394"/>
      <c r="L14" s="9">
        <v>2037</v>
      </c>
      <c r="M14" s="396" t="s">
        <v>822</v>
      </c>
      <c r="N14" s="397"/>
      <c r="O14" s="397"/>
      <c r="P14" s="397"/>
      <c r="Q14" s="397"/>
      <c r="R14" s="397"/>
      <c r="S14" s="398"/>
    </row>
    <row r="15" spans="1:19" s="11" customFormat="1" ht="33" customHeight="1">
      <c r="A15" s="449"/>
      <c r="B15" s="449"/>
      <c r="C15" s="410"/>
      <c r="D15" s="320" t="s">
        <v>8</v>
      </c>
      <c r="E15" s="9" t="s">
        <v>944</v>
      </c>
      <c r="F15" s="402">
        <v>0.1</v>
      </c>
      <c r="G15" s="394"/>
      <c r="H15" s="402">
        <v>0.2</v>
      </c>
      <c r="I15" s="395"/>
      <c r="J15" s="395"/>
      <c r="K15" s="394"/>
      <c r="L15" s="10">
        <v>0.3</v>
      </c>
      <c r="M15" s="399"/>
      <c r="N15" s="400"/>
      <c r="O15" s="400"/>
      <c r="P15" s="400"/>
      <c r="Q15" s="400"/>
      <c r="R15" s="400"/>
      <c r="S15" s="401"/>
    </row>
    <row r="16" spans="1:19" s="11" customFormat="1" ht="66" customHeight="1">
      <c r="A16" s="74" t="s">
        <v>10</v>
      </c>
      <c r="B16" s="664" t="s">
        <v>831</v>
      </c>
      <c r="C16" s="665"/>
      <c r="D16" s="665"/>
      <c r="E16" s="665"/>
      <c r="F16" s="665"/>
      <c r="G16" s="665"/>
      <c r="H16" s="665"/>
      <c r="I16" s="665"/>
      <c r="J16" s="665"/>
      <c r="K16" s="665"/>
      <c r="L16" s="665"/>
      <c r="M16" s="665"/>
      <c r="N16" s="665"/>
      <c r="O16" s="665"/>
      <c r="P16" s="665"/>
      <c r="Q16" s="665"/>
      <c r="R16" s="666"/>
      <c r="S16" s="86"/>
    </row>
    <row r="17" spans="1:19" ht="49.5" customHeight="1">
      <c r="A17" s="577" t="s">
        <v>26</v>
      </c>
      <c r="B17" s="577"/>
      <c r="C17" s="577" t="s">
        <v>11</v>
      </c>
      <c r="D17" s="536" t="s">
        <v>12</v>
      </c>
      <c r="E17" s="437" t="s">
        <v>6</v>
      </c>
      <c r="F17" s="505" t="s">
        <v>13</v>
      </c>
      <c r="G17" s="507"/>
      <c r="H17" s="505" t="s">
        <v>14</v>
      </c>
      <c r="I17" s="506"/>
      <c r="J17" s="506"/>
      <c r="K17" s="507"/>
      <c r="L17" s="437" t="s">
        <v>15</v>
      </c>
      <c r="M17" s="442" t="s">
        <v>16</v>
      </c>
      <c r="N17" s="444" t="s">
        <v>17</v>
      </c>
      <c r="O17" s="593"/>
      <c r="P17" s="593"/>
      <c r="Q17" s="593"/>
      <c r="R17" s="593"/>
      <c r="S17" s="483"/>
    </row>
    <row r="18" spans="1:19" ht="48" customHeight="1">
      <c r="A18" s="577"/>
      <c r="B18" s="577"/>
      <c r="C18" s="578"/>
      <c r="D18" s="510"/>
      <c r="E18" s="438"/>
      <c r="F18" s="508"/>
      <c r="G18" s="510"/>
      <c r="H18" s="508"/>
      <c r="I18" s="509"/>
      <c r="J18" s="509"/>
      <c r="K18" s="510"/>
      <c r="L18" s="438"/>
      <c r="M18" s="443"/>
      <c r="N18" s="447" t="s">
        <v>24</v>
      </c>
      <c r="O18" s="630"/>
      <c r="P18" s="444" t="s">
        <v>18</v>
      </c>
      <c r="Q18" s="593"/>
      <c r="R18" s="483"/>
      <c r="S18" s="442" t="s">
        <v>19</v>
      </c>
    </row>
    <row r="19" spans="1:19" ht="42" customHeight="1">
      <c r="A19" s="577"/>
      <c r="B19" s="577"/>
      <c r="C19" s="578"/>
      <c r="D19" s="513"/>
      <c r="E19" s="439"/>
      <c r="F19" s="511"/>
      <c r="G19" s="513"/>
      <c r="H19" s="511"/>
      <c r="I19" s="512"/>
      <c r="J19" s="512"/>
      <c r="K19" s="513"/>
      <c r="L19" s="439"/>
      <c r="M19" s="482"/>
      <c r="N19" s="30" t="s">
        <v>20</v>
      </c>
      <c r="O19" s="30" t="s">
        <v>21</v>
      </c>
      <c r="P19" s="30" t="s">
        <v>20</v>
      </c>
      <c r="Q19" s="444" t="s">
        <v>22</v>
      </c>
      <c r="R19" s="483"/>
      <c r="S19" s="482"/>
    </row>
    <row r="20" spans="1:19" ht="152.25" customHeight="1">
      <c r="A20" s="23" t="s">
        <v>27</v>
      </c>
      <c r="B20" s="141" t="s">
        <v>357</v>
      </c>
      <c r="C20" s="128" t="s">
        <v>1083</v>
      </c>
      <c r="D20" s="178" t="s">
        <v>558</v>
      </c>
      <c r="E20" s="179" t="s">
        <v>326</v>
      </c>
      <c r="F20" s="455" t="s">
        <v>42</v>
      </c>
      <c r="G20" s="455"/>
      <c r="H20" s="429" t="s">
        <v>270</v>
      </c>
      <c r="I20" s="429"/>
      <c r="J20" s="429"/>
      <c r="K20" s="429"/>
      <c r="L20" s="182" t="s">
        <v>315</v>
      </c>
      <c r="M20" s="59"/>
      <c r="N20" s="59"/>
      <c r="O20" s="58"/>
      <c r="P20" s="87"/>
      <c r="Q20" s="613"/>
      <c r="R20" s="457"/>
      <c r="S20" s="58"/>
    </row>
    <row r="21" spans="1:19" ht="117" customHeight="1">
      <c r="A21" s="23" t="s">
        <v>28</v>
      </c>
      <c r="B21" s="166" t="s">
        <v>324</v>
      </c>
      <c r="C21" s="81" t="s">
        <v>325</v>
      </c>
      <c r="D21" s="178" t="s">
        <v>327</v>
      </c>
      <c r="E21" s="179" t="s">
        <v>1084</v>
      </c>
      <c r="F21" s="455" t="s">
        <v>42</v>
      </c>
      <c r="G21" s="455"/>
      <c r="H21" s="429" t="s">
        <v>270</v>
      </c>
      <c r="I21" s="429"/>
      <c r="J21" s="429"/>
      <c r="K21" s="429"/>
      <c r="L21" s="182" t="s">
        <v>67</v>
      </c>
      <c r="M21" s="59">
        <v>150000</v>
      </c>
      <c r="N21" s="59">
        <v>150000</v>
      </c>
      <c r="O21" s="58"/>
      <c r="P21" s="58"/>
      <c r="Q21" s="613"/>
      <c r="R21" s="457"/>
      <c r="S21" s="58"/>
    </row>
    <row r="22" spans="1:19" ht="123.75" customHeight="1">
      <c r="A22" s="133" t="s">
        <v>213</v>
      </c>
      <c r="B22" s="148" t="s">
        <v>146</v>
      </c>
      <c r="C22" s="132" t="s">
        <v>1085</v>
      </c>
      <c r="D22" s="185" t="s">
        <v>559</v>
      </c>
      <c r="E22" s="185" t="s">
        <v>560</v>
      </c>
      <c r="F22" s="451" t="s">
        <v>42</v>
      </c>
      <c r="G22" s="451"/>
      <c r="H22" s="374" t="s">
        <v>270</v>
      </c>
      <c r="I22" s="374"/>
      <c r="J22" s="374"/>
      <c r="K22" s="374"/>
      <c r="L22" s="182" t="s">
        <v>356</v>
      </c>
      <c r="M22" s="137"/>
      <c r="N22" s="137"/>
      <c r="O22" s="57"/>
      <c r="P22" s="57"/>
      <c r="Q22" s="651"/>
      <c r="R22" s="652"/>
      <c r="S22" s="2"/>
    </row>
    <row r="23" spans="1:19" ht="92.25" customHeight="1">
      <c r="A23" s="133" t="s">
        <v>320</v>
      </c>
      <c r="B23" s="149" t="s">
        <v>321</v>
      </c>
      <c r="C23" s="131" t="s">
        <v>414</v>
      </c>
      <c r="D23" s="179" t="s">
        <v>561</v>
      </c>
      <c r="E23" s="182" t="s">
        <v>562</v>
      </c>
      <c r="F23" s="451" t="s">
        <v>42</v>
      </c>
      <c r="G23" s="451"/>
      <c r="H23" s="374" t="s">
        <v>270</v>
      </c>
      <c r="I23" s="374"/>
      <c r="J23" s="374"/>
      <c r="K23" s="374"/>
      <c r="L23" s="182" t="s">
        <v>290</v>
      </c>
      <c r="M23" s="136"/>
      <c r="N23" s="136"/>
      <c r="O23" s="134"/>
      <c r="P23" s="134"/>
      <c r="Q23" s="669"/>
      <c r="R23" s="670"/>
      <c r="S23" s="136"/>
    </row>
    <row r="24" spans="1:19" ht="109.5" customHeight="1">
      <c r="A24" s="23" t="s">
        <v>799</v>
      </c>
      <c r="B24" s="1" t="s">
        <v>228</v>
      </c>
      <c r="C24" s="85" t="s">
        <v>408</v>
      </c>
      <c r="D24" s="85" t="s">
        <v>564</v>
      </c>
      <c r="E24" s="68" t="s">
        <v>1086</v>
      </c>
      <c r="F24" s="429" t="s">
        <v>42</v>
      </c>
      <c r="G24" s="429"/>
      <c r="H24" s="455" t="s">
        <v>361</v>
      </c>
      <c r="I24" s="455"/>
      <c r="J24" s="455"/>
      <c r="K24" s="455"/>
      <c r="L24" s="69" t="s">
        <v>290</v>
      </c>
      <c r="M24" s="60"/>
      <c r="N24" s="60"/>
      <c r="O24" s="40"/>
      <c r="P24" s="40"/>
      <c r="Q24" s="472"/>
      <c r="R24" s="473"/>
      <c r="S24" s="58"/>
    </row>
    <row r="25" spans="1:19" ht="115.5" customHeight="1">
      <c r="A25" s="23" t="s">
        <v>800</v>
      </c>
      <c r="B25" s="194" t="s">
        <v>101</v>
      </c>
      <c r="C25" s="89" t="s">
        <v>216</v>
      </c>
      <c r="D25" s="89" t="s">
        <v>565</v>
      </c>
      <c r="E25" s="89" t="s">
        <v>227</v>
      </c>
      <c r="F25" s="429" t="s">
        <v>42</v>
      </c>
      <c r="G25" s="429"/>
      <c r="H25" s="455" t="s">
        <v>361</v>
      </c>
      <c r="I25" s="455"/>
      <c r="J25" s="455"/>
      <c r="K25" s="455"/>
      <c r="L25" s="89" t="s">
        <v>358</v>
      </c>
      <c r="M25" s="70"/>
      <c r="N25" s="70"/>
      <c r="O25" s="4"/>
      <c r="P25" s="4"/>
      <c r="Q25" s="594"/>
      <c r="R25" s="595"/>
      <c r="S25" s="70"/>
    </row>
    <row r="26" spans="1:19" ht="55.5" customHeight="1">
      <c r="A26" s="36"/>
      <c r="B26" s="36"/>
      <c r="C26" s="37"/>
      <c r="D26" s="37"/>
      <c r="E26" s="37"/>
      <c r="F26" s="37"/>
      <c r="G26" s="37"/>
      <c r="H26" s="37"/>
      <c r="I26" s="37"/>
      <c r="J26" s="37"/>
      <c r="K26" s="37"/>
      <c r="L26" s="37"/>
      <c r="M26" s="93">
        <f>SUM(M20:M25)</f>
        <v>150000</v>
      </c>
      <c r="N26" s="38">
        <f>SUM(N20:N25)</f>
        <v>150000</v>
      </c>
      <c r="O26" s="38">
        <f>SUM(O52:O53)</f>
        <v>0</v>
      </c>
      <c r="P26" s="38">
        <f>SUM(P52:P53)</f>
        <v>0</v>
      </c>
      <c r="Q26" s="38">
        <f>SUM(Q52:Q53)</f>
        <v>0</v>
      </c>
      <c r="R26" s="38">
        <f>SUM(R52:R53)</f>
        <v>0</v>
      </c>
      <c r="S26" s="38">
        <f>SUM(S53:S54)</f>
        <v>0</v>
      </c>
    </row>
    <row r="27" spans="1:19" ht="49.5" customHeight="1">
      <c r="A27" s="660" t="s">
        <v>980</v>
      </c>
      <c r="B27" s="660"/>
      <c r="C27" s="660"/>
      <c r="D27" s="466" t="s">
        <v>981</v>
      </c>
      <c r="E27" s="467"/>
      <c r="F27" s="467"/>
      <c r="G27" s="467"/>
      <c r="H27" s="467"/>
      <c r="I27" s="467"/>
      <c r="J27" s="467"/>
      <c r="K27" s="467"/>
      <c r="L27" s="468"/>
      <c r="M27" s="469" t="s">
        <v>1</v>
      </c>
      <c r="N27" s="470"/>
      <c r="O27" s="470"/>
      <c r="P27" s="470"/>
      <c r="Q27" s="471"/>
      <c r="R27" s="477" t="s">
        <v>867</v>
      </c>
      <c r="S27" s="471"/>
    </row>
    <row r="28" spans="1:19" ht="35.25" customHeight="1">
      <c r="A28" s="465" t="s">
        <v>982</v>
      </c>
      <c r="B28" s="465"/>
      <c r="C28" s="638" t="s">
        <v>879</v>
      </c>
      <c r="D28" s="27"/>
      <c r="E28" s="465" t="s">
        <v>3</v>
      </c>
      <c r="F28" s="465"/>
      <c r="G28" s="465" t="s">
        <v>4</v>
      </c>
      <c r="H28" s="465"/>
      <c r="I28" s="465" t="s">
        <v>5</v>
      </c>
      <c r="J28" s="465"/>
      <c r="K28" s="465"/>
      <c r="L28" s="465"/>
      <c r="M28" s="478" t="s">
        <v>6</v>
      </c>
      <c r="N28" s="478"/>
      <c r="O28" s="478"/>
      <c r="P28" s="478"/>
      <c r="Q28" s="478"/>
      <c r="R28" s="478"/>
      <c r="S28" s="478"/>
    </row>
    <row r="29" spans="1:19" s="5" customFormat="1" ht="31.5" customHeight="1">
      <c r="A29" s="465"/>
      <c r="B29" s="465"/>
      <c r="C29" s="639"/>
      <c r="D29" s="83" t="s">
        <v>7</v>
      </c>
      <c r="E29" s="479">
        <v>2025</v>
      </c>
      <c r="F29" s="479"/>
      <c r="G29" s="479">
        <v>2031</v>
      </c>
      <c r="H29" s="479"/>
      <c r="I29" s="479">
        <v>2037</v>
      </c>
      <c r="J29" s="479"/>
      <c r="K29" s="479"/>
      <c r="L29" s="479"/>
      <c r="M29" s="627" t="s">
        <v>822</v>
      </c>
      <c r="N29" s="627"/>
      <c r="O29" s="627"/>
      <c r="P29" s="627"/>
      <c r="Q29" s="627"/>
      <c r="R29" s="627"/>
      <c r="S29" s="627"/>
    </row>
    <row r="30" spans="1:19" s="5" customFormat="1" ht="70.5" customHeight="1">
      <c r="A30" s="465"/>
      <c r="B30" s="465"/>
      <c r="C30" s="640"/>
      <c r="D30" s="83" t="s">
        <v>8</v>
      </c>
      <c r="E30" s="671" t="s">
        <v>947</v>
      </c>
      <c r="F30" s="479"/>
      <c r="G30" s="629">
        <v>0.15</v>
      </c>
      <c r="H30" s="479"/>
      <c r="I30" s="629">
        <v>0.3</v>
      </c>
      <c r="J30" s="479"/>
      <c r="K30" s="479"/>
      <c r="L30" s="479"/>
      <c r="M30" s="627"/>
      <c r="N30" s="627"/>
      <c r="O30" s="627"/>
      <c r="P30" s="627"/>
      <c r="Q30" s="627"/>
      <c r="R30" s="627"/>
      <c r="S30" s="627"/>
    </row>
    <row r="31" spans="1:19" s="5" customFormat="1" ht="55.5" customHeight="1">
      <c r="A31" s="577" t="s">
        <v>217</v>
      </c>
      <c r="B31" s="577"/>
      <c r="C31" s="577"/>
      <c r="D31" s="386" t="s">
        <v>973</v>
      </c>
      <c r="E31" s="387"/>
      <c r="F31" s="387"/>
      <c r="G31" s="387"/>
      <c r="H31" s="387"/>
      <c r="I31" s="387"/>
      <c r="J31" s="387"/>
      <c r="K31" s="387"/>
      <c r="L31" s="387"/>
      <c r="M31" s="387"/>
      <c r="N31" s="387"/>
      <c r="O31" s="387"/>
      <c r="P31" s="387"/>
      <c r="Q31" s="387"/>
      <c r="R31" s="387"/>
      <c r="S31" s="388"/>
    </row>
    <row r="32" spans="1:19" s="5" customFormat="1" ht="57.75" customHeight="1">
      <c r="A32" s="389" t="s">
        <v>218</v>
      </c>
      <c r="B32" s="389"/>
      <c r="C32" s="389" t="s">
        <v>880</v>
      </c>
      <c r="D32" s="33"/>
      <c r="E32" s="320" t="s">
        <v>3</v>
      </c>
      <c r="F32" s="390" t="s">
        <v>4</v>
      </c>
      <c r="G32" s="391"/>
      <c r="H32" s="390" t="s">
        <v>4</v>
      </c>
      <c r="I32" s="392"/>
      <c r="J32" s="392"/>
      <c r="K32" s="391"/>
      <c r="L32" s="320" t="s">
        <v>9</v>
      </c>
      <c r="M32" s="390" t="s">
        <v>6</v>
      </c>
      <c r="N32" s="392"/>
      <c r="O32" s="392"/>
      <c r="P32" s="392"/>
      <c r="Q32" s="392"/>
      <c r="R32" s="392"/>
      <c r="S32" s="391"/>
    </row>
    <row r="33" spans="1:33" s="5" customFormat="1" ht="45.75" customHeight="1">
      <c r="A33" s="389"/>
      <c r="B33" s="389"/>
      <c r="C33" s="389"/>
      <c r="D33" s="319" t="s">
        <v>7</v>
      </c>
      <c r="E33" s="9">
        <v>2025</v>
      </c>
      <c r="F33" s="393">
        <v>2029</v>
      </c>
      <c r="G33" s="394"/>
      <c r="H33" s="393">
        <v>2033</v>
      </c>
      <c r="I33" s="395"/>
      <c r="J33" s="395"/>
      <c r="K33" s="394"/>
      <c r="L33" s="9">
        <v>2037</v>
      </c>
      <c r="M33" s="522" t="s">
        <v>853</v>
      </c>
      <c r="N33" s="474"/>
      <c r="O33" s="474"/>
      <c r="P33" s="474"/>
      <c r="Q33" s="474"/>
      <c r="R33" s="474"/>
      <c r="S33" s="475"/>
      <c r="T33" s="26"/>
    </row>
    <row r="34" spans="1:33" s="5" customFormat="1" ht="42" customHeight="1">
      <c r="A34" s="389"/>
      <c r="B34" s="389"/>
      <c r="C34" s="389"/>
      <c r="D34" s="319" t="s">
        <v>8</v>
      </c>
      <c r="E34" s="305">
        <v>47</v>
      </c>
      <c r="F34" s="402">
        <v>0.15</v>
      </c>
      <c r="G34" s="394"/>
      <c r="H34" s="402">
        <v>0.25</v>
      </c>
      <c r="I34" s="395"/>
      <c r="J34" s="395"/>
      <c r="K34" s="394"/>
      <c r="L34" s="10">
        <v>0.35</v>
      </c>
      <c r="M34" s="555"/>
      <c r="N34" s="556"/>
      <c r="O34" s="556"/>
      <c r="P34" s="556"/>
      <c r="Q34" s="556"/>
      <c r="R34" s="556"/>
      <c r="S34" s="557"/>
    </row>
    <row r="35" spans="1:33" s="5" customFormat="1" ht="54" customHeight="1">
      <c r="A35" s="650" t="s">
        <v>219</v>
      </c>
      <c r="B35" s="650"/>
      <c r="C35" s="389" t="s">
        <v>1069</v>
      </c>
      <c r="D35" s="72"/>
      <c r="E35" s="172" t="s">
        <v>3</v>
      </c>
      <c r="F35" s="588" t="s">
        <v>4</v>
      </c>
      <c r="G35" s="426"/>
      <c r="H35" s="588" t="s">
        <v>4</v>
      </c>
      <c r="I35" s="425"/>
      <c r="J35" s="425"/>
      <c r="K35" s="426"/>
      <c r="L35" s="172" t="s">
        <v>9</v>
      </c>
      <c r="M35" s="588" t="s">
        <v>6</v>
      </c>
      <c r="N35" s="425"/>
      <c r="O35" s="425"/>
      <c r="P35" s="425"/>
      <c r="Q35" s="425"/>
      <c r="R35" s="425"/>
      <c r="S35" s="426"/>
    </row>
    <row r="36" spans="1:33" s="5" customFormat="1" ht="42" customHeight="1">
      <c r="A36" s="650"/>
      <c r="B36" s="650"/>
      <c r="C36" s="389"/>
      <c r="D36" s="172" t="s">
        <v>7</v>
      </c>
      <c r="E36" s="72">
        <v>2023</v>
      </c>
      <c r="F36" s="589">
        <v>2029</v>
      </c>
      <c r="G36" s="590"/>
      <c r="H36" s="589">
        <v>2033</v>
      </c>
      <c r="I36" s="591"/>
      <c r="J36" s="591"/>
      <c r="K36" s="590"/>
      <c r="L36" s="72">
        <v>2037</v>
      </c>
      <c r="M36" s="396" t="s">
        <v>822</v>
      </c>
      <c r="N36" s="397"/>
      <c r="O36" s="397"/>
      <c r="P36" s="397"/>
      <c r="Q36" s="397"/>
      <c r="R36" s="397"/>
      <c r="S36" s="398"/>
    </row>
    <row r="37" spans="1:33" s="5" customFormat="1" ht="35.25" customHeight="1">
      <c r="A37" s="650"/>
      <c r="B37" s="650"/>
      <c r="C37" s="389"/>
      <c r="D37" s="172" t="s">
        <v>8</v>
      </c>
      <c r="E37" s="306" t="s">
        <v>948</v>
      </c>
      <c r="F37" s="592">
        <v>0.1</v>
      </c>
      <c r="G37" s="590"/>
      <c r="H37" s="592">
        <v>0.15</v>
      </c>
      <c r="I37" s="591"/>
      <c r="J37" s="591"/>
      <c r="K37" s="590"/>
      <c r="L37" s="73">
        <v>0.2</v>
      </c>
      <c r="M37" s="399"/>
      <c r="N37" s="400"/>
      <c r="O37" s="400"/>
      <c r="P37" s="400"/>
      <c r="Q37" s="400"/>
      <c r="R37" s="400"/>
      <c r="S37" s="401"/>
      <c r="T37" s="1"/>
      <c r="U37" s="1"/>
      <c r="V37" s="1"/>
      <c r="W37" s="1"/>
      <c r="X37" s="1"/>
      <c r="Y37" s="1"/>
      <c r="Z37" s="1"/>
      <c r="AA37" s="7"/>
      <c r="AB37" s="7"/>
      <c r="AC37" s="8"/>
      <c r="AD37" s="8"/>
      <c r="AE37" s="8"/>
      <c r="AF37" s="8"/>
      <c r="AG37" s="8"/>
    </row>
    <row r="38" spans="1:33" s="5" customFormat="1" ht="56.25" customHeight="1">
      <c r="A38" s="75" t="s">
        <v>10</v>
      </c>
      <c r="B38" s="611" t="s">
        <v>1087</v>
      </c>
      <c r="C38" s="405"/>
      <c r="D38" s="405"/>
      <c r="E38" s="405"/>
      <c r="F38" s="405"/>
      <c r="G38" s="405"/>
      <c r="H38" s="405"/>
      <c r="I38" s="405"/>
      <c r="J38" s="405"/>
      <c r="K38" s="405"/>
      <c r="L38" s="405"/>
      <c r="M38" s="405"/>
      <c r="N38" s="405"/>
      <c r="O38" s="405"/>
      <c r="P38" s="405"/>
      <c r="Q38" s="405"/>
      <c r="R38" s="406"/>
      <c r="S38" s="79"/>
      <c r="T38" s="24"/>
      <c r="U38" s="24"/>
      <c r="V38" s="24"/>
      <c r="W38" s="24"/>
      <c r="X38" s="24"/>
      <c r="Y38" s="24"/>
      <c r="Z38" s="24"/>
      <c r="AA38" s="25"/>
      <c r="AB38" s="7"/>
      <c r="AC38" s="8"/>
      <c r="AD38" s="8"/>
      <c r="AE38" s="8"/>
      <c r="AF38" s="8"/>
      <c r="AG38" s="8"/>
    </row>
    <row r="39" spans="1:33" s="5" customFormat="1" ht="59.25" customHeight="1">
      <c r="A39" s="577" t="s">
        <v>26</v>
      </c>
      <c r="B39" s="577"/>
      <c r="C39" s="577" t="s">
        <v>11</v>
      </c>
      <c r="D39" s="536" t="s">
        <v>12</v>
      </c>
      <c r="E39" s="437" t="s">
        <v>6</v>
      </c>
      <c r="F39" s="505" t="s">
        <v>13</v>
      </c>
      <c r="G39" s="507"/>
      <c r="H39" s="505" t="s">
        <v>14</v>
      </c>
      <c r="I39" s="506"/>
      <c r="J39" s="506"/>
      <c r="K39" s="507"/>
      <c r="L39" s="437" t="s">
        <v>15</v>
      </c>
      <c r="M39" s="442" t="s">
        <v>16</v>
      </c>
      <c r="N39" s="444" t="s">
        <v>17</v>
      </c>
      <c r="O39" s="593"/>
      <c r="P39" s="593"/>
      <c r="Q39" s="593"/>
      <c r="R39" s="593"/>
      <c r="S39" s="483"/>
      <c r="T39" s="24"/>
      <c r="U39" s="24"/>
      <c r="V39" s="24"/>
      <c r="W39" s="24"/>
      <c r="X39" s="24"/>
      <c r="Y39" s="24"/>
      <c r="Z39" s="24"/>
      <c r="AA39" s="25"/>
      <c r="AB39" s="7"/>
      <c r="AC39" s="8"/>
      <c r="AD39" s="8"/>
      <c r="AE39" s="8"/>
      <c r="AF39" s="8"/>
      <c r="AG39" s="8"/>
    </row>
    <row r="40" spans="1:33" s="5" customFormat="1" ht="42" customHeight="1">
      <c r="A40" s="577"/>
      <c r="B40" s="577"/>
      <c r="C40" s="578"/>
      <c r="D40" s="510"/>
      <c r="E40" s="438"/>
      <c r="F40" s="508"/>
      <c r="G40" s="510"/>
      <c r="H40" s="508"/>
      <c r="I40" s="509"/>
      <c r="J40" s="509"/>
      <c r="K40" s="510"/>
      <c r="L40" s="438"/>
      <c r="M40" s="443"/>
      <c r="N40" s="447" t="s">
        <v>24</v>
      </c>
      <c r="O40" s="630"/>
      <c r="P40" s="444" t="s">
        <v>18</v>
      </c>
      <c r="Q40" s="593"/>
      <c r="R40" s="483"/>
      <c r="S40" s="442" t="s">
        <v>19</v>
      </c>
      <c r="T40" s="24"/>
      <c r="U40" s="24"/>
      <c r="V40" s="24"/>
      <c r="W40" s="24"/>
      <c r="X40" s="24"/>
      <c r="Y40" s="24"/>
      <c r="Z40" s="24"/>
      <c r="AA40" s="25"/>
      <c r="AB40" s="7"/>
      <c r="AC40" s="8"/>
      <c r="AD40" s="8"/>
      <c r="AE40" s="8"/>
      <c r="AF40" s="8"/>
      <c r="AG40" s="8"/>
    </row>
    <row r="41" spans="1:33" s="5" customFormat="1" ht="55.5" customHeight="1">
      <c r="A41" s="577"/>
      <c r="B41" s="577"/>
      <c r="C41" s="578"/>
      <c r="D41" s="513"/>
      <c r="E41" s="439"/>
      <c r="F41" s="511"/>
      <c r="G41" s="513"/>
      <c r="H41" s="511"/>
      <c r="I41" s="512"/>
      <c r="J41" s="512"/>
      <c r="K41" s="513"/>
      <c r="L41" s="439"/>
      <c r="M41" s="482"/>
      <c r="N41" s="300" t="s">
        <v>20</v>
      </c>
      <c r="O41" s="30" t="s">
        <v>21</v>
      </c>
      <c r="P41" s="30" t="s">
        <v>20</v>
      </c>
      <c r="Q41" s="444" t="s">
        <v>22</v>
      </c>
      <c r="R41" s="483"/>
      <c r="S41" s="482"/>
      <c r="T41" s="24"/>
      <c r="U41" s="24"/>
      <c r="V41" s="24"/>
      <c r="W41" s="24"/>
      <c r="X41" s="24"/>
      <c r="Y41" s="24"/>
      <c r="Z41" s="24"/>
      <c r="AA41" s="25"/>
      <c r="AB41" s="7"/>
      <c r="AC41" s="8"/>
      <c r="AD41" s="8"/>
      <c r="AE41" s="8"/>
      <c r="AF41" s="8"/>
      <c r="AG41" s="8"/>
    </row>
    <row r="42" spans="1:33" s="5" customFormat="1" ht="125.25" customHeight="1">
      <c r="A42" s="23" t="s">
        <v>29</v>
      </c>
      <c r="B42" s="182" t="s">
        <v>75</v>
      </c>
      <c r="C42" s="135" t="s">
        <v>413</v>
      </c>
      <c r="D42" s="178" t="s">
        <v>582</v>
      </c>
      <c r="E42" s="179" t="s">
        <v>229</v>
      </c>
      <c r="F42" s="429" t="s">
        <v>42</v>
      </c>
      <c r="G42" s="429"/>
      <c r="H42" s="455" t="s">
        <v>362</v>
      </c>
      <c r="I42" s="455"/>
      <c r="J42" s="455"/>
      <c r="K42" s="455"/>
      <c r="L42" s="309" t="s">
        <v>356</v>
      </c>
      <c r="M42" s="59"/>
      <c r="N42" s="91"/>
      <c r="O42" s="59"/>
      <c r="P42" s="59"/>
      <c r="Q42" s="696"/>
      <c r="R42" s="675"/>
      <c r="S42" s="59"/>
      <c r="T42" s="24"/>
      <c r="U42" s="24"/>
      <c r="V42" s="24"/>
      <c r="W42" s="24"/>
      <c r="X42" s="24"/>
      <c r="Y42" s="24"/>
      <c r="Z42" s="24"/>
      <c r="AA42" s="25"/>
      <c r="AB42" s="7"/>
      <c r="AC42" s="8"/>
      <c r="AD42" s="8"/>
      <c r="AE42" s="8"/>
      <c r="AF42" s="8"/>
      <c r="AG42" s="8"/>
    </row>
    <row r="43" spans="1:33" s="5" customFormat="1" ht="111" customHeight="1">
      <c r="A43" s="23" t="s">
        <v>424</v>
      </c>
      <c r="B43" s="166" t="s">
        <v>322</v>
      </c>
      <c r="C43" s="161" t="s">
        <v>384</v>
      </c>
      <c r="D43" s="179" t="s">
        <v>583</v>
      </c>
      <c r="E43" s="179" t="s">
        <v>590</v>
      </c>
      <c r="F43" s="429" t="s">
        <v>42</v>
      </c>
      <c r="G43" s="374"/>
      <c r="H43" s="451" t="s">
        <v>361</v>
      </c>
      <c r="I43" s="451"/>
      <c r="J43" s="451"/>
      <c r="K43" s="451"/>
      <c r="L43" s="302" t="s">
        <v>356</v>
      </c>
      <c r="M43" s="101"/>
      <c r="N43" s="101"/>
      <c r="O43" s="101"/>
      <c r="P43" s="256"/>
      <c r="Q43" s="682"/>
      <c r="R43" s="683"/>
      <c r="S43" s="101"/>
      <c r="T43" s="24"/>
      <c r="U43" s="24"/>
      <c r="V43" s="24"/>
      <c r="W43" s="24"/>
      <c r="X43" s="24"/>
      <c r="Y43" s="24"/>
      <c r="Z43" s="24"/>
      <c r="AA43" s="25"/>
      <c r="AB43" s="7"/>
      <c r="AC43" s="8"/>
      <c r="AD43" s="8"/>
      <c r="AE43" s="8"/>
      <c r="AF43" s="8"/>
      <c r="AG43" s="8"/>
    </row>
    <row r="44" spans="1:33" s="5" customFormat="1" ht="150.75" customHeight="1">
      <c r="A44" s="23" t="s">
        <v>802</v>
      </c>
      <c r="B44" s="145" t="s">
        <v>499</v>
      </c>
      <c r="C44" s="158" t="s">
        <v>378</v>
      </c>
      <c r="D44" s="179" t="s">
        <v>587</v>
      </c>
      <c r="E44" s="179" t="s">
        <v>412</v>
      </c>
      <c r="F44" s="455" t="s">
        <v>42</v>
      </c>
      <c r="G44" s="455"/>
      <c r="H44" s="380" t="s">
        <v>363</v>
      </c>
      <c r="I44" s="381"/>
      <c r="J44" s="381"/>
      <c r="K44" s="382"/>
      <c r="L44" s="309" t="s">
        <v>426</v>
      </c>
      <c r="M44" s="154">
        <v>70000</v>
      </c>
      <c r="N44" s="154">
        <v>70000</v>
      </c>
      <c r="O44" s="78"/>
      <c r="P44" s="78"/>
      <c r="Q44" s="452"/>
      <c r="R44" s="454"/>
      <c r="S44" s="138"/>
      <c r="T44" s="24"/>
      <c r="U44" s="24"/>
      <c r="V44" s="24"/>
      <c r="W44" s="24"/>
      <c r="X44" s="24"/>
      <c r="Y44" s="24"/>
      <c r="Z44" s="24"/>
      <c r="AA44" s="25"/>
      <c r="AB44" s="7"/>
      <c r="AC44" s="8"/>
      <c r="AD44" s="8"/>
      <c r="AE44" s="8"/>
      <c r="AF44" s="8"/>
      <c r="AG44" s="8"/>
    </row>
    <row r="45" spans="1:33" s="5" customFormat="1" ht="105.75" customHeight="1">
      <c r="A45" s="23" t="s">
        <v>803</v>
      </c>
      <c r="B45" s="52" t="s">
        <v>498</v>
      </c>
      <c r="C45" s="214" t="s">
        <v>376</v>
      </c>
      <c r="D45" s="185" t="s">
        <v>588</v>
      </c>
      <c r="E45" s="185" t="s">
        <v>591</v>
      </c>
      <c r="F45" s="455" t="s">
        <v>42</v>
      </c>
      <c r="G45" s="455"/>
      <c r="H45" s="380" t="s">
        <v>363</v>
      </c>
      <c r="I45" s="381"/>
      <c r="J45" s="381"/>
      <c r="K45" s="382"/>
      <c r="L45" s="309" t="s">
        <v>333</v>
      </c>
      <c r="M45" s="154"/>
      <c r="N45" s="78"/>
      <c r="O45" s="78"/>
      <c r="P45" s="78"/>
      <c r="Q45" s="452"/>
      <c r="R45" s="454"/>
      <c r="S45" s="154"/>
      <c r="T45" s="24"/>
      <c r="U45" s="24"/>
      <c r="V45" s="24"/>
      <c r="W45" s="24"/>
      <c r="X45" s="24"/>
      <c r="Y45" s="24"/>
      <c r="Z45" s="24"/>
      <c r="AA45" s="25"/>
      <c r="AB45" s="7"/>
      <c r="AC45" s="8"/>
      <c r="AD45" s="8"/>
      <c r="AE45" s="8"/>
      <c r="AF45" s="8"/>
      <c r="AG45" s="8"/>
    </row>
    <row r="46" spans="1:33" s="5" customFormat="1" ht="120" customHeight="1">
      <c r="A46" s="23" t="s">
        <v>804</v>
      </c>
      <c r="B46" s="52" t="s">
        <v>274</v>
      </c>
      <c r="C46" s="214" t="s">
        <v>377</v>
      </c>
      <c r="D46" s="283" t="s">
        <v>589</v>
      </c>
      <c r="E46" s="283" t="s">
        <v>412</v>
      </c>
      <c r="F46" s="451" t="s">
        <v>42</v>
      </c>
      <c r="G46" s="451"/>
      <c r="H46" s="691" t="s">
        <v>363</v>
      </c>
      <c r="I46" s="692"/>
      <c r="J46" s="692"/>
      <c r="K46" s="693"/>
      <c r="L46" s="282" t="s">
        <v>427</v>
      </c>
      <c r="M46" s="280">
        <v>50000</v>
      </c>
      <c r="N46" s="299"/>
      <c r="O46" s="299"/>
      <c r="P46" s="299"/>
      <c r="Q46" s="694"/>
      <c r="R46" s="695"/>
      <c r="S46" s="280">
        <v>50000</v>
      </c>
    </row>
    <row r="47" spans="1:33" s="5" customFormat="1" ht="162.75" customHeight="1">
      <c r="A47" s="23" t="s">
        <v>849</v>
      </c>
      <c r="B47" s="330" t="s">
        <v>936</v>
      </c>
      <c r="C47" s="331" t="s">
        <v>937</v>
      </c>
      <c r="D47" s="331" t="s">
        <v>938</v>
      </c>
      <c r="E47" s="332" t="s">
        <v>909</v>
      </c>
      <c r="F47" s="684" t="s">
        <v>932</v>
      </c>
      <c r="G47" s="685"/>
      <c r="H47" s="686"/>
      <c r="I47" s="687"/>
      <c r="J47" s="687"/>
      <c r="K47" s="688"/>
      <c r="L47" s="310" t="s">
        <v>933</v>
      </c>
      <c r="M47" s="311"/>
      <c r="N47" s="307"/>
      <c r="O47" s="307"/>
      <c r="P47" s="307"/>
      <c r="Q47" s="689"/>
      <c r="R47" s="690"/>
      <c r="S47" s="134"/>
    </row>
    <row r="48" spans="1:33" s="5" customFormat="1" ht="158.25" customHeight="1">
      <c r="A48" s="23" t="s">
        <v>854</v>
      </c>
      <c r="B48" s="330" t="s">
        <v>939</v>
      </c>
      <c r="C48" s="331" t="s">
        <v>940</v>
      </c>
      <c r="D48" s="331" t="s">
        <v>941</v>
      </c>
      <c r="E48" s="332" t="s">
        <v>909</v>
      </c>
      <c r="F48" s="684" t="s">
        <v>932</v>
      </c>
      <c r="G48" s="685"/>
      <c r="H48" s="686"/>
      <c r="I48" s="687"/>
      <c r="J48" s="687"/>
      <c r="K48" s="688"/>
      <c r="L48" s="310" t="s">
        <v>933</v>
      </c>
      <c r="M48" s="311"/>
      <c r="N48" s="307"/>
      <c r="O48" s="307"/>
      <c r="P48" s="307"/>
      <c r="Q48" s="689"/>
      <c r="R48" s="690"/>
      <c r="S48" s="134"/>
    </row>
    <row r="49" spans="1:20" s="5" customFormat="1" ht="126.75" customHeight="1">
      <c r="A49" s="23" t="s">
        <v>983</v>
      </c>
      <c r="B49" s="153" t="s">
        <v>323</v>
      </c>
      <c r="C49" s="158" t="s">
        <v>375</v>
      </c>
      <c r="D49" s="182" t="s">
        <v>584</v>
      </c>
      <c r="E49" s="182" t="s">
        <v>585</v>
      </c>
      <c r="F49" s="429" t="s">
        <v>42</v>
      </c>
      <c r="G49" s="429"/>
      <c r="H49" s="380" t="s">
        <v>283</v>
      </c>
      <c r="I49" s="381"/>
      <c r="J49" s="381"/>
      <c r="K49" s="382"/>
      <c r="L49" s="326" t="s">
        <v>332</v>
      </c>
      <c r="M49" s="19">
        <v>700000</v>
      </c>
      <c r="N49" s="4"/>
      <c r="O49" s="4"/>
      <c r="P49" s="4"/>
      <c r="Q49" s="456"/>
      <c r="R49" s="457"/>
      <c r="S49" s="19">
        <v>700000</v>
      </c>
    </row>
    <row r="50" spans="1:20" s="5" customFormat="1" ht="115.5" customHeight="1">
      <c r="A50" s="23" t="s">
        <v>984</v>
      </c>
      <c r="B50" s="255" t="s">
        <v>500</v>
      </c>
      <c r="C50" s="214" t="s">
        <v>374</v>
      </c>
      <c r="D50" s="282" t="s">
        <v>586</v>
      </c>
      <c r="E50" s="282" t="s">
        <v>411</v>
      </c>
      <c r="F50" s="374" t="s">
        <v>42</v>
      </c>
      <c r="G50" s="374"/>
      <c r="H50" s="691" t="s">
        <v>283</v>
      </c>
      <c r="I50" s="692"/>
      <c r="J50" s="692"/>
      <c r="K50" s="693"/>
      <c r="L50" s="327" t="s">
        <v>290</v>
      </c>
      <c r="M50" s="120">
        <v>500000</v>
      </c>
      <c r="N50" s="22"/>
      <c r="O50" s="40"/>
      <c r="P50" s="40"/>
      <c r="Q50" s="651"/>
      <c r="R50" s="652"/>
      <c r="S50" s="120">
        <v>500000</v>
      </c>
    </row>
    <row r="51" spans="1:20" s="5" customFormat="1" ht="123.75" customHeight="1">
      <c r="A51" s="23" t="s">
        <v>985</v>
      </c>
      <c r="B51" s="314" t="s">
        <v>929</v>
      </c>
      <c r="C51" s="314" t="s">
        <v>930</v>
      </c>
      <c r="D51" s="315" t="s">
        <v>931</v>
      </c>
      <c r="E51" s="309" t="s">
        <v>585</v>
      </c>
      <c r="F51" s="677" t="s">
        <v>932</v>
      </c>
      <c r="G51" s="678"/>
      <c r="H51" s="679"/>
      <c r="I51" s="680"/>
      <c r="J51" s="680"/>
      <c r="K51" s="681"/>
      <c r="L51" s="316" t="s">
        <v>933</v>
      </c>
      <c r="M51" s="317"/>
      <c r="N51" s="312"/>
      <c r="O51" s="152"/>
      <c r="P51" s="152"/>
      <c r="Q51" s="459"/>
      <c r="R51" s="460"/>
      <c r="S51" s="313"/>
    </row>
    <row r="52" spans="1:20" ht="102" customHeight="1">
      <c r="A52" s="23" t="s">
        <v>986</v>
      </c>
      <c r="B52" s="141" t="s">
        <v>975</v>
      </c>
      <c r="C52" s="326" t="s">
        <v>976</v>
      </c>
      <c r="D52" s="326" t="s">
        <v>977</v>
      </c>
      <c r="E52" s="148" t="s">
        <v>978</v>
      </c>
      <c r="F52" s="455" t="s">
        <v>42</v>
      </c>
      <c r="G52" s="455"/>
      <c r="H52" s="455" t="s">
        <v>330</v>
      </c>
      <c r="I52" s="455"/>
      <c r="J52" s="455"/>
      <c r="K52" s="455"/>
      <c r="L52" s="326" t="s">
        <v>311</v>
      </c>
      <c r="M52" s="19">
        <v>50000</v>
      </c>
      <c r="N52" s="19">
        <v>50000</v>
      </c>
      <c r="O52" s="4"/>
      <c r="P52" s="4"/>
      <c r="Q52" s="456"/>
      <c r="R52" s="457"/>
      <c r="S52" s="19"/>
    </row>
    <row r="53" spans="1:20" ht="140.25" customHeight="1">
      <c r="A53" s="23" t="s">
        <v>987</v>
      </c>
      <c r="B53" s="141" t="s">
        <v>99</v>
      </c>
      <c r="C53" s="308" t="s">
        <v>100</v>
      </c>
      <c r="D53" s="179" t="s">
        <v>1088</v>
      </c>
      <c r="E53" s="179" t="s">
        <v>1089</v>
      </c>
      <c r="F53" s="455" t="s">
        <v>42</v>
      </c>
      <c r="G53" s="455"/>
      <c r="H53" s="455" t="s">
        <v>362</v>
      </c>
      <c r="I53" s="455"/>
      <c r="J53" s="455"/>
      <c r="K53" s="455"/>
      <c r="L53" s="326" t="s">
        <v>290</v>
      </c>
      <c r="M53" s="19"/>
      <c r="O53" s="4"/>
      <c r="P53" s="4"/>
      <c r="Q53" s="456"/>
      <c r="R53" s="457"/>
      <c r="S53" s="4"/>
    </row>
    <row r="54" spans="1:20" ht="97.5" customHeight="1">
      <c r="A54" s="23" t="s">
        <v>988</v>
      </c>
      <c r="B54" s="148" t="s">
        <v>147</v>
      </c>
      <c r="C54" s="81" t="s">
        <v>269</v>
      </c>
      <c r="D54" s="177" t="s">
        <v>563</v>
      </c>
      <c r="E54" s="179" t="s">
        <v>328</v>
      </c>
      <c r="F54" s="455" t="s">
        <v>42</v>
      </c>
      <c r="G54" s="455"/>
      <c r="H54" s="455" t="s">
        <v>362</v>
      </c>
      <c r="I54" s="455"/>
      <c r="J54" s="455"/>
      <c r="K54" s="455"/>
      <c r="L54" s="326" t="s">
        <v>356</v>
      </c>
      <c r="M54" s="19"/>
      <c r="N54" s="19"/>
      <c r="O54" s="4"/>
      <c r="P54" s="4"/>
      <c r="Q54" s="378"/>
      <c r="R54" s="379"/>
      <c r="S54" s="19"/>
    </row>
    <row r="55" spans="1:20" s="5" customFormat="1" ht="64.5" customHeight="1">
      <c r="A55" s="36"/>
      <c r="B55" s="36"/>
      <c r="C55" s="37"/>
      <c r="D55" s="37"/>
      <c r="E55" s="37"/>
      <c r="F55" s="37"/>
      <c r="G55" s="37"/>
      <c r="H55" s="37"/>
      <c r="I55" s="37"/>
      <c r="J55" s="37"/>
      <c r="K55" s="37"/>
      <c r="L55" s="37"/>
      <c r="M55" s="93">
        <f>SUM(M42:M54)</f>
        <v>1370000</v>
      </c>
      <c r="N55" s="38">
        <f>SUM(N42:N54)</f>
        <v>120000</v>
      </c>
      <c r="O55" s="38">
        <f>SUM(O49:O49)</f>
        <v>0</v>
      </c>
      <c r="P55" s="38">
        <f>SUM(P49:P49)</f>
        <v>0</v>
      </c>
      <c r="Q55" s="38">
        <f>SUM(Q49:Q49)</f>
        <v>0</v>
      </c>
      <c r="R55" s="38">
        <f>SUM(R49:R49)</f>
        <v>0</v>
      </c>
      <c r="S55" s="38">
        <f>SUM(S42:S54)</f>
        <v>1250000</v>
      </c>
    </row>
    <row r="56" spans="1:20" s="5" customFormat="1" ht="55.5" customHeight="1">
      <c r="A56" s="577" t="s">
        <v>1048</v>
      </c>
      <c r="B56" s="577"/>
      <c r="C56" s="577"/>
      <c r="D56" s="386" t="s">
        <v>1065</v>
      </c>
      <c r="E56" s="387"/>
      <c r="F56" s="387"/>
      <c r="G56" s="387"/>
      <c r="H56" s="387"/>
      <c r="I56" s="387"/>
      <c r="J56" s="387"/>
      <c r="K56" s="387"/>
      <c r="L56" s="387"/>
      <c r="M56" s="387"/>
      <c r="N56" s="387"/>
      <c r="O56" s="387"/>
      <c r="P56" s="387"/>
      <c r="Q56" s="387"/>
      <c r="R56" s="387"/>
      <c r="S56" s="388"/>
    </row>
    <row r="57" spans="1:20" s="5" customFormat="1" ht="57.75" customHeight="1">
      <c r="A57" s="389" t="s">
        <v>219</v>
      </c>
      <c r="B57" s="389"/>
      <c r="C57" s="389" t="s">
        <v>1076</v>
      </c>
      <c r="D57" s="33"/>
      <c r="E57" s="320" t="s">
        <v>3</v>
      </c>
      <c r="F57" s="390" t="s">
        <v>4</v>
      </c>
      <c r="G57" s="391"/>
      <c r="H57" s="390" t="s">
        <v>4</v>
      </c>
      <c r="I57" s="392"/>
      <c r="J57" s="392"/>
      <c r="K57" s="391"/>
      <c r="L57" s="320" t="s">
        <v>9</v>
      </c>
      <c r="M57" s="390" t="s">
        <v>6</v>
      </c>
      <c r="N57" s="392"/>
      <c r="O57" s="392"/>
      <c r="P57" s="392"/>
      <c r="Q57" s="392"/>
      <c r="R57" s="392"/>
      <c r="S57" s="391"/>
    </row>
    <row r="58" spans="1:20" s="5" customFormat="1" ht="45.75" customHeight="1">
      <c r="A58" s="389"/>
      <c r="B58" s="389"/>
      <c r="C58" s="389"/>
      <c r="D58" s="349" t="s">
        <v>7</v>
      </c>
      <c r="E58" s="9">
        <v>2025</v>
      </c>
      <c r="F58" s="393">
        <v>2029</v>
      </c>
      <c r="G58" s="394"/>
      <c r="H58" s="393">
        <v>2033</v>
      </c>
      <c r="I58" s="395"/>
      <c r="J58" s="395"/>
      <c r="K58" s="394"/>
      <c r="L58" s="9">
        <v>2037</v>
      </c>
      <c r="M58" s="396" t="s">
        <v>1075</v>
      </c>
      <c r="N58" s="397"/>
      <c r="O58" s="397"/>
      <c r="P58" s="397"/>
      <c r="Q58" s="397"/>
      <c r="R58" s="397"/>
      <c r="S58" s="398"/>
      <c r="T58" s="350"/>
    </row>
    <row r="59" spans="1:20" s="5" customFormat="1" ht="42" customHeight="1">
      <c r="A59" s="389"/>
      <c r="B59" s="389"/>
      <c r="C59" s="389"/>
      <c r="D59" s="349" t="s">
        <v>8</v>
      </c>
      <c r="E59" s="305"/>
      <c r="F59" s="402">
        <v>0.15</v>
      </c>
      <c r="G59" s="394"/>
      <c r="H59" s="402">
        <v>0.25</v>
      </c>
      <c r="I59" s="395"/>
      <c r="J59" s="395"/>
      <c r="K59" s="394"/>
      <c r="L59" s="10">
        <v>0.35</v>
      </c>
      <c r="M59" s="399"/>
      <c r="N59" s="400"/>
      <c r="O59" s="400"/>
      <c r="P59" s="400"/>
      <c r="Q59" s="400"/>
      <c r="R59" s="400"/>
      <c r="S59" s="401"/>
    </row>
    <row r="60" spans="1:20" s="5" customFormat="1" ht="47.25" customHeight="1">
      <c r="A60" s="76" t="s">
        <v>10</v>
      </c>
      <c r="B60" s="403" t="s">
        <v>1077</v>
      </c>
      <c r="C60" s="404"/>
      <c r="D60" s="405"/>
      <c r="E60" s="405"/>
      <c r="F60" s="405"/>
      <c r="G60" s="405"/>
      <c r="H60" s="405"/>
      <c r="I60" s="405"/>
      <c r="J60" s="405"/>
      <c r="K60" s="405"/>
      <c r="L60" s="405"/>
      <c r="M60" s="405"/>
      <c r="N60" s="405"/>
      <c r="O60" s="405"/>
      <c r="P60" s="405"/>
      <c r="Q60" s="405"/>
      <c r="R60" s="406"/>
      <c r="S60" s="350"/>
    </row>
    <row r="61" spans="1:20" s="5" customFormat="1" ht="41.25" customHeight="1">
      <c r="A61" s="389" t="s">
        <v>26</v>
      </c>
      <c r="B61" s="389"/>
      <c r="C61" s="389" t="s">
        <v>11</v>
      </c>
      <c r="D61" s="408" t="s">
        <v>12</v>
      </c>
      <c r="E61" s="411" t="s">
        <v>6</v>
      </c>
      <c r="F61" s="414" t="s">
        <v>13</v>
      </c>
      <c r="G61" s="415"/>
      <c r="H61" s="414" t="s">
        <v>14</v>
      </c>
      <c r="I61" s="418"/>
      <c r="J61" s="418"/>
      <c r="K61" s="415"/>
      <c r="L61" s="411" t="s">
        <v>15</v>
      </c>
      <c r="M61" s="421" t="s">
        <v>16</v>
      </c>
      <c r="N61" s="424" t="s">
        <v>17</v>
      </c>
      <c r="O61" s="425"/>
      <c r="P61" s="425"/>
      <c r="Q61" s="425"/>
      <c r="R61" s="425"/>
      <c r="S61" s="426"/>
    </row>
    <row r="62" spans="1:20" s="5" customFormat="1" ht="27.75" customHeight="1">
      <c r="A62" s="389"/>
      <c r="B62" s="389"/>
      <c r="C62" s="407"/>
      <c r="D62" s="409"/>
      <c r="E62" s="412"/>
      <c r="F62" s="416"/>
      <c r="G62" s="409"/>
      <c r="H62" s="416"/>
      <c r="I62" s="419"/>
      <c r="J62" s="419"/>
      <c r="K62" s="409"/>
      <c r="L62" s="412"/>
      <c r="M62" s="422"/>
      <c r="N62" s="427" t="s">
        <v>24</v>
      </c>
      <c r="O62" s="428"/>
      <c r="P62" s="424" t="s">
        <v>18</v>
      </c>
      <c r="Q62" s="425"/>
      <c r="R62" s="426"/>
      <c r="S62" s="421" t="s">
        <v>19</v>
      </c>
    </row>
    <row r="63" spans="1:20" ht="35.25" customHeight="1">
      <c r="A63" s="389"/>
      <c r="B63" s="389"/>
      <c r="C63" s="407"/>
      <c r="D63" s="410"/>
      <c r="E63" s="413"/>
      <c r="F63" s="417"/>
      <c r="G63" s="410"/>
      <c r="H63" s="417"/>
      <c r="I63" s="420"/>
      <c r="J63" s="420"/>
      <c r="K63" s="410"/>
      <c r="L63" s="413"/>
      <c r="M63" s="423"/>
      <c r="N63" s="318" t="s">
        <v>20</v>
      </c>
      <c r="O63" s="318" t="s">
        <v>21</v>
      </c>
      <c r="P63" s="318" t="s">
        <v>20</v>
      </c>
      <c r="Q63" s="424" t="s">
        <v>22</v>
      </c>
      <c r="R63" s="426"/>
      <c r="S63" s="423"/>
    </row>
    <row r="64" spans="1:20" s="169" customFormat="1" ht="78" customHeight="1">
      <c r="A64" s="216" t="s">
        <v>1049</v>
      </c>
      <c r="B64" s="223" t="s">
        <v>60</v>
      </c>
      <c r="C64" s="198" t="s">
        <v>61</v>
      </c>
      <c r="D64" s="198" t="s">
        <v>625</v>
      </c>
      <c r="E64" s="198" t="s">
        <v>43</v>
      </c>
      <c r="F64" s="429" t="s">
        <v>42</v>
      </c>
      <c r="G64" s="429"/>
      <c r="H64" s="732"/>
      <c r="I64" s="732"/>
      <c r="J64" s="732"/>
      <c r="K64" s="732"/>
      <c r="L64" s="198">
        <v>2026</v>
      </c>
      <c r="M64" s="224">
        <v>249623.11</v>
      </c>
      <c r="N64" s="31">
        <v>249623.11</v>
      </c>
      <c r="O64" s="59"/>
      <c r="P64" s="59"/>
      <c r="Q64" s="459"/>
      <c r="R64" s="460"/>
      <c r="S64" s="59"/>
    </row>
    <row r="65" spans="1:20" s="169" customFormat="1" ht="78" customHeight="1">
      <c r="A65" s="216" t="s">
        <v>1050</v>
      </c>
      <c r="B65" s="351" t="s">
        <v>493</v>
      </c>
      <c r="C65" s="198" t="s">
        <v>62</v>
      </c>
      <c r="D65" s="198" t="s">
        <v>625</v>
      </c>
      <c r="E65" s="198" t="s">
        <v>43</v>
      </c>
      <c r="F65" s="429" t="s">
        <v>42</v>
      </c>
      <c r="G65" s="429"/>
      <c r="H65" s="732"/>
      <c r="I65" s="732"/>
      <c r="J65" s="732"/>
      <c r="K65" s="732"/>
      <c r="L65" s="198">
        <v>2026</v>
      </c>
      <c r="M65" s="224">
        <v>225140</v>
      </c>
      <c r="N65" s="31">
        <v>225140</v>
      </c>
      <c r="O65" s="59"/>
      <c r="P65" s="59"/>
      <c r="Q65" s="459"/>
      <c r="R65" s="460"/>
      <c r="S65" s="59"/>
    </row>
    <row r="66" spans="1:20" s="169" customFormat="1" ht="78" customHeight="1">
      <c r="A66" s="216" t="s">
        <v>1051</v>
      </c>
      <c r="B66" s="223" t="s">
        <v>745</v>
      </c>
      <c r="C66" s="198" t="s">
        <v>61</v>
      </c>
      <c r="D66" s="198" t="s">
        <v>625</v>
      </c>
      <c r="E66" s="198" t="s">
        <v>43</v>
      </c>
      <c r="F66" s="429" t="s">
        <v>42</v>
      </c>
      <c r="G66" s="429"/>
      <c r="H66" s="380"/>
      <c r="I66" s="381"/>
      <c r="J66" s="381"/>
      <c r="K66" s="382"/>
      <c r="L66" s="200" t="s">
        <v>45</v>
      </c>
      <c r="M66" s="225">
        <v>51709.78</v>
      </c>
      <c r="N66" s="372">
        <v>51709.78</v>
      </c>
      <c r="O66" s="101"/>
      <c r="P66" s="101"/>
      <c r="Q66" s="204"/>
      <c r="R66" s="205"/>
      <c r="S66" s="101"/>
    </row>
    <row r="67" spans="1:20" s="169" customFormat="1" ht="78" customHeight="1">
      <c r="A67" s="216" t="s">
        <v>1052</v>
      </c>
      <c r="B67" s="223" t="s">
        <v>746</v>
      </c>
      <c r="C67" s="198" t="s">
        <v>747</v>
      </c>
      <c r="D67" s="198" t="s">
        <v>625</v>
      </c>
      <c r="E67" s="198" t="s">
        <v>43</v>
      </c>
      <c r="F67" s="429" t="s">
        <v>42</v>
      </c>
      <c r="G67" s="429"/>
      <c r="H67" s="380"/>
      <c r="I67" s="381"/>
      <c r="J67" s="381"/>
      <c r="K67" s="382"/>
      <c r="L67" s="200" t="s">
        <v>45</v>
      </c>
      <c r="M67" s="225">
        <v>21451.82</v>
      </c>
      <c r="N67" s="372">
        <v>21451.82</v>
      </c>
      <c r="O67" s="101"/>
      <c r="P67" s="101"/>
      <c r="Q67" s="204"/>
      <c r="R67" s="205"/>
      <c r="S67" s="101"/>
    </row>
    <row r="68" spans="1:20" s="169" customFormat="1" ht="78" customHeight="1">
      <c r="A68" s="216" t="s">
        <v>1053</v>
      </c>
      <c r="B68" s="351" t="s">
        <v>63</v>
      </c>
      <c r="C68" s="200" t="s">
        <v>64</v>
      </c>
      <c r="D68" s="198" t="s">
        <v>626</v>
      </c>
      <c r="E68" s="198" t="s">
        <v>43</v>
      </c>
      <c r="F68" s="374" t="s">
        <v>42</v>
      </c>
      <c r="G68" s="374"/>
      <c r="H68" s="751"/>
      <c r="I68" s="751"/>
      <c r="J68" s="751"/>
      <c r="K68" s="751"/>
      <c r="L68" s="200">
        <v>2029</v>
      </c>
      <c r="M68" s="225">
        <v>30150</v>
      </c>
      <c r="N68" s="372">
        <v>30150</v>
      </c>
      <c r="O68" s="101"/>
      <c r="P68" s="101"/>
      <c r="Q68" s="744"/>
      <c r="R68" s="745"/>
      <c r="S68" s="101"/>
    </row>
    <row r="69" spans="1:20" s="169" customFormat="1" ht="78" customHeight="1">
      <c r="A69" s="216" t="s">
        <v>1054</v>
      </c>
      <c r="B69" s="364" t="s">
        <v>906</v>
      </c>
      <c r="C69" s="288" t="s">
        <v>907</v>
      </c>
      <c r="D69" s="368" t="s">
        <v>908</v>
      </c>
      <c r="E69" s="351" t="s">
        <v>43</v>
      </c>
      <c r="F69" s="383" t="s">
        <v>910</v>
      </c>
      <c r="G69" s="385"/>
      <c r="H69" s="383" t="s">
        <v>362</v>
      </c>
      <c r="I69" s="384"/>
      <c r="J69" s="384"/>
      <c r="K69" s="385"/>
      <c r="L69" s="289" t="s">
        <v>779</v>
      </c>
      <c r="M69" s="290">
        <v>3735868</v>
      </c>
      <c r="N69" s="291"/>
      <c r="O69" s="291"/>
      <c r="P69" s="291">
        <f t="shared" ref="P69:P77" si="0">M69</f>
        <v>3735868</v>
      </c>
      <c r="Q69" s="284"/>
      <c r="R69" s="285"/>
      <c r="S69" s="101"/>
    </row>
    <row r="70" spans="1:20" s="169" customFormat="1" ht="141.75" customHeight="1">
      <c r="A70" s="216" t="s">
        <v>1055</v>
      </c>
      <c r="B70" s="365" t="s">
        <v>911</v>
      </c>
      <c r="C70" s="288" t="s">
        <v>912</v>
      </c>
      <c r="D70" s="368" t="s">
        <v>908</v>
      </c>
      <c r="E70" s="351" t="s">
        <v>43</v>
      </c>
      <c r="F70" s="383" t="s">
        <v>910</v>
      </c>
      <c r="G70" s="385"/>
      <c r="H70" s="383" t="s">
        <v>362</v>
      </c>
      <c r="I70" s="384"/>
      <c r="J70" s="384"/>
      <c r="K70" s="385"/>
      <c r="L70" s="289" t="s">
        <v>795</v>
      </c>
      <c r="M70" s="290">
        <v>708513</v>
      </c>
      <c r="N70" s="291"/>
      <c r="O70" s="291"/>
      <c r="P70" s="291">
        <f>M70</f>
        <v>708513</v>
      </c>
      <c r="Q70" s="284"/>
      <c r="R70" s="285"/>
      <c r="S70" s="101"/>
    </row>
    <row r="71" spans="1:20" s="169" customFormat="1" ht="78" customHeight="1">
      <c r="A71" s="216" t="s">
        <v>1056</v>
      </c>
      <c r="B71" s="366" t="s">
        <v>913</v>
      </c>
      <c r="C71" s="288" t="s">
        <v>914</v>
      </c>
      <c r="D71" s="369" t="s">
        <v>915</v>
      </c>
      <c r="E71" s="351" t="s">
        <v>43</v>
      </c>
      <c r="F71" s="383" t="s">
        <v>910</v>
      </c>
      <c r="G71" s="385"/>
      <c r="H71" s="383" t="s">
        <v>362</v>
      </c>
      <c r="I71" s="384"/>
      <c r="J71" s="384"/>
      <c r="K71" s="385"/>
      <c r="L71" s="286">
        <v>2026</v>
      </c>
      <c r="M71" s="290">
        <v>1400851</v>
      </c>
      <c r="N71" s="291"/>
      <c r="O71" s="291"/>
      <c r="P71" s="291">
        <f>M71</f>
        <v>1400851</v>
      </c>
      <c r="Q71" s="284"/>
      <c r="R71" s="285"/>
      <c r="S71" s="101"/>
    </row>
    <row r="72" spans="1:20" s="169" customFormat="1" ht="95.25" customHeight="1">
      <c r="A72" s="216" t="s">
        <v>1057</v>
      </c>
      <c r="B72" s="364" t="s">
        <v>916</v>
      </c>
      <c r="C72" s="288" t="s">
        <v>917</v>
      </c>
      <c r="D72" s="368" t="s">
        <v>908</v>
      </c>
      <c r="E72" s="351" t="s">
        <v>43</v>
      </c>
      <c r="F72" s="383" t="s">
        <v>910</v>
      </c>
      <c r="G72" s="385"/>
      <c r="H72" s="383" t="s">
        <v>362</v>
      </c>
      <c r="I72" s="384"/>
      <c r="J72" s="384"/>
      <c r="K72" s="385"/>
      <c r="L72" s="286">
        <v>2026</v>
      </c>
      <c r="M72" s="290">
        <v>1367213</v>
      </c>
      <c r="N72" s="291"/>
      <c r="O72" s="291"/>
      <c r="P72" s="291">
        <f t="shared" si="0"/>
        <v>1367213</v>
      </c>
      <c r="Q72" s="284"/>
      <c r="R72" s="285"/>
      <c r="S72" s="101"/>
    </row>
    <row r="73" spans="1:20" s="169" customFormat="1" ht="109.5" customHeight="1">
      <c r="A73" s="216" t="s">
        <v>1058</v>
      </c>
      <c r="B73" s="359" t="s">
        <v>918</v>
      </c>
      <c r="C73" s="288" t="s">
        <v>919</v>
      </c>
      <c r="D73" s="369" t="s">
        <v>920</v>
      </c>
      <c r="E73" s="351" t="s">
        <v>43</v>
      </c>
      <c r="F73" s="383" t="s">
        <v>910</v>
      </c>
      <c r="G73" s="385"/>
      <c r="H73" s="383" t="s">
        <v>362</v>
      </c>
      <c r="I73" s="384"/>
      <c r="J73" s="384"/>
      <c r="K73" s="385"/>
      <c r="L73" s="286">
        <v>2026</v>
      </c>
      <c r="M73" s="290">
        <v>1332609</v>
      </c>
      <c r="N73" s="291"/>
      <c r="O73" s="291"/>
      <c r="P73" s="291">
        <f t="shared" si="0"/>
        <v>1332609</v>
      </c>
      <c r="Q73" s="284"/>
      <c r="R73" s="285"/>
      <c r="S73" s="101"/>
    </row>
    <row r="74" spans="1:20" s="169" customFormat="1" ht="115.5" customHeight="1">
      <c r="A74" s="216" t="s">
        <v>1059</v>
      </c>
      <c r="B74" s="359" t="s">
        <v>921</v>
      </c>
      <c r="C74" s="287" t="s">
        <v>922</v>
      </c>
      <c r="D74" s="370" t="s">
        <v>920</v>
      </c>
      <c r="E74" s="351" t="s">
        <v>43</v>
      </c>
      <c r="F74" s="383" t="s">
        <v>910</v>
      </c>
      <c r="G74" s="385"/>
      <c r="H74" s="383" t="s">
        <v>362</v>
      </c>
      <c r="I74" s="384"/>
      <c r="J74" s="384"/>
      <c r="K74" s="385"/>
      <c r="L74" s="286">
        <v>2026</v>
      </c>
      <c r="M74" s="290">
        <v>2112466</v>
      </c>
      <c r="N74" s="291"/>
      <c r="O74" s="291"/>
      <c r="P74" s="291">
        <f>M74</f>
        <v>2112466</v>
      </c>
      <c r="Q74" s="284"/>
      <c r="R74" s="285"/>
      <c r="S74" s="101"/>
    </row>
    <row r="75" spans="1:20" ht="88.5" customHeight="1">
      <c r="A75" s="216" t="s">
        <v>1060</v>
      </c>
      <c r="B75" s="359" t="s">
        <v>1090</v>
      </c>
      <c r="C75" s="287" t="s">
        <v>923</v>
      </c>
      <c r="D75" s="364" t="s">
        <v>920</v>
      </c>
      <c r="E75" s="351" t="s">
        <v>43</v>
      </c>
      <c r="F75" s="383" t="s">
        <v>910</v>
      </c>
      <c r="G75" s="385"/>
      <c r="H75" s="383" t="s">
        <v>362</v>
      </c>
      <c r="I75" s="384"/>
      <c r="J75" s="384"/>
      <c r="K75" s="385"/>
      <c r="L75" s="286">
        <v>2026</v>
      </c>
      <c r="M75" s="290">
        <v>600000</v>
      </c>
      <c r="N75" s="291"/>
      <c r="O75" s="291"/>
      <c r="P75" s="291">
        <f t="shared" si="0"/>
        <v>600000</v>
      </c>
      <c r="Q75" s="284"/>
      <c r="R75" s="285"/>
      <c r="S75" s="101"/>
    </row>
    <row r="76" spans="1:20" ht="151.5" customHeight="1">
      <c r="A76" s="216" t="s">
        <v>1061</v>
      </c>
      <c r="B76" s="366" t="s">
        <v>924</v>
      </c>
      <c r="C76" s="288" t="s">
        <v>925</v>
      </c>
      <c r="D76" s="371" t="s">
        <v>908</v>
      </c>
      <c r="E76" s="351" t="s">
        <v>43</v>
      </c>
      <c r="F76" s="383" t="s">
        <v>910</v>
      </c>
      <c r="G76" s="385"/>
      <c r="H76" s="383" t="s">
        <v>362</v>
      </c>
      <c r="I76" s="384"/>
      <c r="J76" s="384"/>
      <c r="K76" s="461"/>
      <c r="L76" s="292" t="s">
        <v>926</v>
      </c>
      <c r="M76" s="290">
        <v>17598097</v>
      </c>
      <c r="N76" s="293"/>
      <c r="O76" s="291"/>
      <c r="P76" s="291">
        <f t="shared" si="0"/>
        <v>17598097</v>
      </c>
      <c r="Q76" s="284"/>
      <c r="R76" s="285"/>
      <c r="S76" s="101"/>
    </row>
    <row r="77" spans="1:20" ht="163.5" customHeight="1">
      <c r="A77" s="216" t="s">
        <v>1062</v>
      </c>
      <c r="B77" s="367" t="s">
        <v>927</v>
      </c>
      <c r="C77" s="294" t="s">
        <v>1123</v>
      </c>
      <c r="D77" s="356" t="s">
        <v>908</v>
      </c>
      <c r="E77" s="351" t="s">
        <v>43</v>
      </c>
      <c r="F77" s="746" t="s">
        <v>910</v>
      </c>
      <c r="G77" s="747"/>
      <c r="H77" s="462" t="s">
        <v>362</v>
      </c>
      <c r="I77" s="463"/>
      <c r="J77" s="463"/>
      <c r="K77" s="464"/>
      <c r="L77" s="295" t="s">
        <v>928</v>
      </c>
      <c r="M77" s="296">
        <v>7243408</v>
      </c>
      <c r="N77" s="297"/>
      <c r="O77" s="298"/>
      <c r="P77" s="298">
        <f t="shared" si="0"/>
        <v>7243408</v>
      </c>
      <c r="Q77" s="284"/>
      <c r="R77" s="285"/>
      <c r="S77" s="101"/>
    </row>
    <row r="78" spans="1:20" s="22" customFormat="1" ht="45" customHeight="1">
      <c r="A78" s="36"/>
      <c r="B78" s="36"/>
      <c r="C78" s="37"/>
      <c r="D78" s="37"/>
      <c r="E78" s="37"/>
      <c r="F78" s="37"/>
      <c r="G78" s="37"/>
      <c r="H78" s="37"/>
      <c r="I78" s="37"/>
      <c r="J78" s="37"/>
      <c r="K78" s="37"/>
      <c r="L78" s="37"/>
      <c r="M78" s="93">
        <f>SUM(M64:M77)</f>
        <v>36677099.710000001</v>
      </c>
      <c r="N78" s="373">
        <f>SUM(N64:N77)</f>
        <v>578074.71</v>
      </c>
      <c r="O78" s="38">
        <f>SUM(O70:O70)</f>
        <v>0</v>
      </c>
      <c r="P78" s="38">
        <f>SUM(P64:P77)</f>
        <v>36099025</v>
      </c>
      <c r="Q78" s="38">
        <f>SUM(Q70:Q70)</f>
        <v>0</v>
      </c>
      <c r="R78" s="38">
        <f>SUM(R70:R70)</f>
        <v>0</v>
      </c>
      <c r="S78" s="38">
        <f>SUM(S63:S77)</f>
        <v>0</v>
      </c>
      <c r="T78" s="5"/>
    </row>
    <row r="79" spans="1:20" s="5" customFormat="1" ht="58.5" customHeight="1">
      <c r="A79" s="465" t="s">
        <v>221</v>
      </c>
      <c r="B79" s="465"/>
      <c r="C79" s="465"/>
      <c r="D79" s="466" t="s">
        <v>516</v>
      </c>
      <c r="E79" s="467"/>
      <c r="F79" s="467"/>
      <c r="G79" s="467"/>
      <c r="H79" s="467"/>
      <c r="I79" s="467"/>
      <c r="J79" s="467"/>
      <c r="K79" s="467"/>
      <c r="L79" s="468"/>
      <c r="M79" s="469" t="s">
        <v>1</v>
      </c>
      <c r="N79" s="470"/>
      <c r="O79" s="470"/>
      <c r="P79" s="470"/>
      <c r="Q79" s="471"/>
      <c r="R79" s="477" t="s">
        <v>866</v>
      </c>
      <c r="S79" s="471"/>
    </row>
    <row r="80" spans="1:20" s="5" customFormat="1" ht="37.5" customHeight="1">
      <c r="A80" s="465" t="s">
        <v>222</v>
      </c>
      <c r="B80" s="465"/>
      <c r="C80" s="638" t="s">
        <v>878</v>
      </c>
      <c r="D80" s="27"/>
      <c r="E80" s="465" t="s">
        <v>3</v>
      </c>
      <c r="F80" s="465"/>
      <c r="G80" s="465" t="s">
        <v>4</v>
      </c>
      <c r="H80" s="465"/>
      <c r="I80" s="465" t="s">
        <v>5</v>
      </c>
      <c r="J80" s="465"/>
      <c r="K80" s="465"/>
      <c r="L80" s="465"/>
      <c r="M80" s="478" t="s">
        <v>6</v>
      </c>
      <c r="N80" s="478"/>
      <c r="O80" s="478"/>
      <c r="P80" s="478"/>
      <c r="Q80" s="478"/>
      <c r="R80" s="478"/>
      <c r="S80" s="478"/>
    </row>
    <row r="81" spans="1:20" s="5" customFormat="1" ht="53.25" hidden="1" customHeight="1">
      <c r="A81" s="465"/>
      <c r="B81" s="465"/>
      <c r="C81" s="639"/>
      <c r="D81" s="83" t="s">
        <v>7</v>
      </c>
      <c r="E81" s="479">
        <v>2025</v>
      </c>
      <c r="F81" s="479"/>
      <c r="G81" s="479">
        <v>2031</v>
      </c>
      <c r="H81" s="479"/>
      <c r="I81" s="479">
        <v>2037</v>
      </c>
      <c r="J81" s="479"/>
      <c r="K81" s="479"/>
      <c r="L81" s="479"/>
      <c r="M81" s="667" t="s">
        <v>886</v>
      </c>
      <c r="N81" s="667"/>
      <c r="O81" s="667"/>
      <c r="P81" s="667"/>
      <c r="Q81" s="667"/>
      <c r="R81" s="667"/>
      <c r="S81" s="667"/>
    </row>
    <row r="82" spans="1:20" s="5" customFormat="1" ht="31.5" customHeight="1">
      <c r="A82" s="465"/>
      <c r="B82" s="465"/>
      <c r="C82" s="640"/>
      <c r="D82" s="83" t="s">
        <v>8</v>
      </c>
      <c r="E82" s="628" t="s">
        <v>945</v>
      </c>
      <c r="F82" s="628"/>
      <c r="G82" s="629">
        <v>0.1</v>
      </c>
      <c r="H82" s="479"/>
      <c r="I82" s="629">
        <v>0.2</v>
      </c>
      <c r="J82" s="479"/>
      <c r="K82" s="479"/>
      <c r="L82" s="479"/>
      <c r="M82" s="667"/>
      <c r="N82" s="667"/>
      <c r="O82" s="667"/>
      <c r="P82" s="667"/>
      <c r="Q82" s="667"/>
      <c r="R82" s="667"/>
      <c r="S82" s="667"/>
    </row>
    <row r="83" spans="1:20" s="5" customFormat="1" ht="78" customHeight="1">
      <c r="A83" s="577" t="s">
        <v>223</v>
      </c>
      <c r="B83" s="577"/>
      <c r="C83" s="577"/>
      <c r="D83" s="386" t="s">
        <v>979</v>
      </c>
      <c r="E83" s="387"/>
      <c r="F83" s="387"/>
      <c r="G83" s="387"/>
      <c r="H83" s="387"/>
      <c r="I83" s="387"/>
      <c r="J83" s="387"/>
      <c r="K83" s="387"/>
      <c r="L83" s="387"/>
      <c r="M83" s="387"/>
      <c r="N83" s="387"/>
      <c r="O83" s="387"/>
      <c r="P83" s="387"/>
      <c r="Q83" s="387"/>
      <c r="R83" s="387"/>
      <c r="S83" s="388"/>
    </row>
    <row r="84" spans="1:20" s="5" customFormat="1" ht="63.75" customHeight="1">
      <c r="A84" s="389" t="s">
        <v>224</v>
      </c>
      <c r="B84" s="389"/>
      <c r="C84" s="641" t="s">
        <v>888</v>
      </c>
      <c r="D84" s="33"/>
      <c r="E84" s="320" t="s">
        <v>3</v>
      </c>
      <c r="F84" s="390" t="s">
        <v>4</v>
      </c>
      <c r="G84" s="391"/>
      <c r="H84" s="390" t="s">
        <v>4</v>
      </c>
      <c r="I84" s="392"/>
      <c r="J84" s="392"/>
      <c r="K84" s="391"/>
      <c r="L84" s="320" t="s">
        <v>9</v>
      </c>
      <c r="M84" s="390" t="s">
        <v>6</v>
      </c>
      <c r="N84" s="392"/>
      <c r="O84" s="392"/>
      <c r="P84" s="392"/>
      <c r="Q84" s="392"/>
      <c r="R84" s="392"/>
      <c r="S84" s="391"/>
    </row>
    <row r="85" spans="1:20" s="5" customFormat="1" ht="49.5" customHeight="1">
      <c r="A85" s="389"/>
      <c r="B85" s="389"/>
      <c r="C85" s="642"/>
      <c r="D85" s="319" t="s">
        <v>7</v>
      </c>
      <c r="E85" s="9">
        <v>2025</v>
      </c>
      <c r="F85" s="393">
        <v>2029</v>
      </c>
      <c r="G85" s="394"/>
      <c r="H85" s="393">
        <v>2033</v>
      </c>
      <c r="I85" s="395"/>
      <c r="J85" s="395"/>
      <c r="K85" s="394"/>
      <c r="L85" s="9">
        <v>2037</v>
      </c>
      <c r="M85" s="522" t="s">
        <v>837</v>
      </c>
      <c r="N85" s="474"/>
      <c r="O85" s="474"/>
      <c r="P85" s="474"/>
      <c r="Q85" s="474"/>
      <c r="R85" s="474"/>
      <c r="S85" s="475"/>
    </row>
    <row r="86" spans="1:20" s="5" customFormat="1" ht="36.75" customHeight="1">
      <c r="A86" s="389"/>
      <c r="B86" s="389"/>
      <c r="C86" s="668"/>
      <c r="D86" s="319" t="s">
        <v>8</v>
      </c>
      <c r="E86" s="305" t="s">
        <v>1009</v>
      </c>
      <c r="F86" s="402">
        <v>0.05</v>
      </c>
      <c r="G86" s="394"/>
      <c r="H86" s="402">
        <v>0.1</v>
      </c>
      <c r="I86" s="395"/>
      <c r="J86" s="395"/>
      <c r="K86" s="394"/>
      <c r="L86" s="10">
        <v>0.2</v>
      </c>
      <c r="M86" s="555"/>
      <c r="N86" s="556"/>
      <c r="O86" s="556"/>
      <c r="P86" s="556"/>
      <c r="Q86" s="556"/>
      <c r="R86" s="556"/>
      <c r="S86" s="557"/>
    </row>
    <row r="87" spans="1:20" s="22" customFormat="1" ht="57.75" customHeight="1">
      <c r="A87" s="449" t="s">
        <v>225</v>
      </c>
      <c r="B87" s="449"/>
      <c r="C87" s="449" t="s">
        <v>859</v>
      </c>
      <c r="D87" s="143"/>
      <c r="E87" s="328" t="s">
        <v>3</v>
      </c>
      <c r="F87" s="449" t="s">
        <v>4</v>
      </c>
      <c r="G87" s="450"/>
      <c r="H87" s="449" t="s">
        <v>4</v>
      </c>
      <c r="I87" s="450"/>
      <c r="J87" s="450"/>
      <c r="K87" s="450"/>
      <c r="L87" s="328" t="s">
        <v>9</v>
      </c>
      <c r="M87" s="449" t="s">
        <v>6</v>
      </c>
      <c r="N87" s="450"/>
      <c r="O87" s="450"/>
      <c r="P87" s="450"/>
      <c r="Q87" s="450"/>
      <c r="R87" s="450"/>
      <c r="S87" s="450"/>
      <c r="T87" s="5"/>
    </row>
    <row r="88" spans="1:20" s="22" customFormat="1" ht="48.75" customHeight="1">
      <c r="A88" s="449"/>
      <c r="B88" s="449"/>
      <c r="C88" s="449"/>
      <c r="D88" s="328" t="s">
        <v>7</v>
      </c>
      <c r="E88" s="143">
        <v>2025</v>
      </c>
      <c r="F88" s="672">
        <v>2029</v>
      </c>
      <c r="G88" s="458"/>
      <c r="H88" s="672">
        <v>2033</v>
      </c>
      <c r="I88" s="458"/>
      <c r="J88" s="458"/>
      <c r="K88" s="458"/>
      <c r="L88" s="143">
        <v>2037</v>
      </c>
      <c r="M88" s="672" t="s">
        <v>823</v>
      </c>
      <c r="N88" s="458"/>
      <c r="O88" s="458"/>
      <c r="P88" s="458"/>
      <c r="Q88" s="458"/>
      <c r="R88" s="458"/>
      <c r="S88" s="458"/>
      <c r="T88" s="5"/>
    </row>
    <row r="89" spans="1:20" s="22" customFormat="1" ht="36.75" customHeight="1">
      <c r="A89" s="449"/>
      <c r="B89" s="449"/>
      <c r="C89" s="449"/>
      <c r="D89" s="328" t="s">
        <v>8</v>
      </c>
      <c r="E89" s="143" t="s">
        <v>946</v>
      </c>
      <c r="F89" s="673">
        <v>0.1</v>
      </c>
      <c r="G89" s="458"/>
      <c r="H89" s="673">
        <v>0.15</v>
      </c>
      <c r="I89" s="458"/>
      <c r="J89" s="458"/>
      <c r="K89" s="458"/>
      <c r="L89" s="329">
        <v>0.25</v>
      </c>
      <c r="M89" s="458"/>
      <c r="N89" s="458"/>
      <c r="O89" s="458"/>
      <c r="P89" s="458"/>
      <c r="Q89" s="458"/>
      <c r="R89" s="458"/>
      <c r="S89" s="458"/>
      <c r="T89" s="5"/>
    </row>
    <row r="90" spans="1:20" s="5" customFormat="1" ht="60.75" customHeight="1">
      <c r="A90" s="76" t="s">
        <v>10</v>
      </c>
      <c r="B90" s="403" t="s">
        <v>997</v>
      </c>
      <c r="C90" s="404"/>
      <c r="D90" s="405"/>
      <c r="E90" s="405"/>
      <c r="F90" s="405"/>
      <c r="G90" s="405"/>
      <c r="H90" s="405"/>
      <c r="I90" s="405"/>
      <c r="J90" s="405"/>
      <c r="K90" s="405"/>
      <c r="L90" s="405"/>
      <c r="M90" s="405"/>
      <c r="N90" s="405"/>
      <c r="O90" s="405"/>
      <c r="P90" s="405"/>
      <c r="Q90" s="405"/>
      <c r="R90" s="406"/>
      <c r="S90" s="79"/>
    </row>
    <row r="91" spans="1:20" s="5" customFormat="1" ht="41.25" customHeight="1">
      <c r="A91" s="389" t="s">
        <v>26</v>
      </c>
      <c r="B91" s="389"/>
      <c r="C91" s="389" t="s">
        <v>11</v>
      </c>
      <c r="D91" s="408" t="s">
        <v>12</v>
      </c>
      <c r="E91" s="411" t="s">
        <v>6</v>
      </c>
      <c r="F91" s="414" t="s">
        <v>13</v>
      </c>
      <c r="G91" s="415"/>
      <c r="H91" s="414" t="s">
        <v>14</v>
      </c>
      <c r="I91" s="418"/>
      <c r="J91" s="418"/>
      <c r="K91" s="415"/>
      <c r="L91" s="411" t="s">
        <v>15</v>
      </c>
      <c r="M91" s="421" t="s">
        <v>16</v>
      </c>
      <c r="N91" s="424" t="s">
        <v>17</v>
      </c>
      <c r="O91" s="425"/>
      <c r="P91" s="425"/>
      <c r="Q91" s="425"/>
      <c r="R91" s="425"/>
      <c r="S91" s="426"/>
    </row>
    <row r="92" spans="1:20" s="5" customFormat="1" ht="27.75" customHeight="1">
      <c r="A92" s="389"/>
      <c r="B92" s="389"/>
      <c r="C92" s="407"/>
      <c r="D92" s="409"/>
      <c r="E92" s="412"/>
      <c r="F92" s="416"/>
      <c r="G92" s="409"/>
      <c r="H92" s="416"/>
      <c r="I92" s="419"/>
      <c r="J92" s="419"/>
      <c r="K92" s="409"/>
      <c r="L92" s="412"/>
      <c r="M92" s="422"/>
      <c r="N92" s="427" t="s">
        <v>24</v>
      </c>
      <c r="O92" s="428"/>
      <c r="P92" s="424" t="s">
        <v>18</v>
      </c>
      <c r="Q92" s="425"/>
      <c r="R92" s="426"/>
      <c r="S92" s="421" t="s">
        <v>19</v>
      </c>
    </row>
    <row r="93" spans="1:20" ht="35.25" customHeight="1">
      <c r="A93" s="389"/>
      <c r="B93" s="389"/>
      <c r="C93" s="407"/>
      <c r="D93" s="410"/>
      <c r="E93" s="413"/>
      <c r="F93" s="417"/>
      <c r="G93" s="410"/>
      <c r="H93" s="417"/>
      <c r="I93" s="420"/>
      <c r="J93" s="420"/>
      <c r="K93" s="410"/>
      <c r="L93" s="413"/>
      <c r="M93" s="423"/>
      <c r="N93" s="318" t="s">
        <v>20</v>
      </c>
      <c r="O93" s="318" t="s">
        <v>21</v>
      </c>
      <c r="P93" s="318" t="s">
        <v>20</v>
      </c>
      <c r="Q93" s="424" t="s">
        <v>22</v>
      </c>
      <c r="R93" s="426"/>
      <c r="S93" s="423"/>
    </row>
    <row r="94" spans="1:20" ht="93.75" customHeight="1">
      <c r="A94" s="23" t="s">
        <v>30</v>
      </c>
      <c r="B94" s="198" t="s">
        <v>364</v>
      </c>
      <c r="C94" s="21" t="s">
        <v>847</v>
      </c>
      <c r="D94" s="156" t="s">
        <v>1094</v>
      </c>
      <c r="E94" s="151" t="s">
        <v>566</v>
      </c>
      <c r="F94" s="455" t="s">
        <v>42</v>
      </c>
      <c r="G94" s="455"/>
      <c r="H94" s="612"/>
      <c r="I94" s="612"/>
      <c r="J94" s="612"/>
      <c r="K94" s="612"/>
      <c r="L94" s="162" t="s">
        <v>416</v>
      </c>
      <c r="M94" s="152"/>
      <c r="N94" s="152"/>
      <c r="O94" s="4"/>
      <c r="P94" s="87"/>
      <c r="Q94" s="613"/>
      <c r="R94" s="457"/>
      <c r="S94" s="4"/>
    </row>
    <row r="95" spans="1:20" ht="151.5" customHeight="1">
      <c r="A95" s="23" t="s">
        <v>31</v>
      </c>
      <c r="B95" s="255" t="s">
        <v>80</v>
      </c>
      <c r="C95" s="254" t="s">
        <v>848</v>
      </c>
      <c r="D95" s="253" t="s">
        <v>1093</v>
      </c>
      <c r="E95" s="254" t="s">
        <v>567</v>
      </c>
      <c r="F95" s="451" t="s">
        <v>42</v>
      </c>
      <c r="G95" s="451"/>
      <c r="H95" s="476" t="s">
        <v>425</v>
      </c>
      <c r="I95" s="474"/>
      <c r="J95" s="474"/>
      <c r="K95" s="474"/>
      <c r="L95" s="61" t="s">
        <v>331</v>
      </c>
      <c r="M95" s="39">
        <v>9000000</v>
      </c>
      <c r="N95" s="358"/>
      <c r="O95" s="40"/>
      <c r="P95" s="40"/>
      <c r="Q95" s="472"/>
      <c r="R95" s="473"/>
      <c r="S95" s="39">
        <v>9000000</v>
      </c>
    </row>
    <row r="96" spans="1:20" ht="81.75" customHeight="1">
      <c r="A96" s="23" t="s">
        <v>805</v>
      </c>
      <c r="B96" s="179" t="s">
        <v>568</v>
      </c>
      <c r="C96" s="81" t="s">
        <v>107</v>
      </c>
      <c r="D96" s="179" t="s">
        <v>569</v>
      </c>
      <c r="E96" s="179" t="s">
        <v>509</v>
      </c>
      <c r="F96" s="455" t="s">
        <v>42</v>
      </c>
      <c r="G96" s="455"/>
      <c r="H96" s="452" t="s">
        <v>312</v>
      </c>
      <c r="I96" s="453"/>
      <c r="J96" s="453"/>
      <c r="K96" s="454"/>
      <c r="L96" s="81" t="s">
        <v>311</v>
      </c>
      <c r="M96" s="355">
        <v>30000</v>
      </c>
      <c r="N96" s="355">
        <v>30000</v>
      </c>
      <c r="O96" s="4"/>
      <c r="P96" s="355"/>
      <c r="Q96" s="456"/>
      <c r="R96" s="457"/>
      <c r="S96" s="4"/>
    </row>
    <row r="97" spans="1:20" ht="158.25" customHeight="1">
      <c r="A97" s="23" t="s">
        <v>806</v>
      </c>
      <c r="B97" s="61" t="s">
        <v>313</v>
      </c>
      <c r="C97" s="1" t="s">
        <v>314</v>
      </c>
      <c r="D97" s="61" t="s">
        <v>570</v>
      </c>
      <c r="E97" s="113" t="s">
        <v>511</v>
      </c>
      <c r="F97" s="476" t="s">
        <v>108</v>
      </c>
      <c r="G97" s="475"/>
      <c r="H97" s="476" t="s">
        <v>42</v>
      </c>
      <c r="I97" s="474"/>
      <c r="J97" s="474"/>
      <c r="K97" s="475"/>
      <c r="L97" s="88" t="s">
        <v>358</v>
      </c>
      <c r="M97" s="40">
        <v>1000000</v>
      </c>
      <c r="N97" s="4"/>
      <c r="O97" s="40"/>
      <c r="P97" s="1"/>
      <c r="Q97" s="472"/>
      <c r="R97" s="473"/>
      <c r="S97" s="40">
        <v>1000000</v>
      </c>
    </row>
    <row r="98" spans="1:20" ht="133.5" customHeight="1">
      <c r="A98" s="23" t="s">
        <v>807</v>
      </c>
      <c r="B98" s="61" t="s">
        <v>316</v>
      </c>
      <c r="C98" s="61" t="s">
        <v>510</v>
      </c>
      <c r="D98" s="61" t="s">
        <v>571</v>
      </c>
      <c r="E98" s="61" t="s">
        <v>512</v>
      </c>
      <c r="F98" s="733" t="s">
        <v>108</v>
      </c>
      <c r="G98" s="734"/>
      <c r="H98" s="476" t="s">
        <v>42</v>
      </c>
      <c r="I98" s="474"/>
      <c r="J98" s="474"/>
      <c r="K98" s="475"/>
      <c r="L98" s="61" t="s">
        <v>311</v>
      </c>
      <c r="M98" s="39">
        <v>700000</v>
      </c>
      <c r="N98" s="358"/>
      <c r="O98" s="40"/>
      <c r="P98" s="40"/>
      <c r="Q98" s="472"/>
      <c r="R98" s="473"/>
      <c r="S98" s="39">
        <v>700000</v>
      </c>
    </row>
    <row r="99" spans="1:20" ht="148.5" customHeight="1">
      <c r="A99" s="23" t="s">
        <v>934</v>
      </c>
      <c r="B99" s="258" t="s">
        <v>850</v>
      </c>
      <c r="C99" s="258" t="s">
        <v>852</v>
      </c>
      <c r="D99" s="258" t="s">
        <v>851</v>
      </c>
      <c r="E99" s="258" t="s">
        <v>411</v>
      </c>
      <c r="F99" s="455" t="s">
        <v>42</v>
      </c>
      <c r="G99" s="455"/>
      <c r="H99" s="502"/>
      <c r="I99" s="503"/>
      <c r="J99" s="503"/>
      <c r="K99" s="504"/>
      <c r="L99" s="258" t="s">
        <v>331</v>
      </c>
      <c r="M99" s="44">
        <v>200000</v>
      </c>
      <c r="N99" s="352"/>
      <c r="O99" s="4"/>
      <c r="P99" s="4"/>
      <c r="Q99" s="594"/>
      <c r="R99" s="595"/>
      <c r="S99" s="44">
        <v>200000</v>
      </c>
      <c r="T99" s="22"/>
    </row>
    <row r="100" spans="1:20" s="22" customFormat="1" ht="180" customHeight="1">
      <c r="A100" s="23" t="s">
        <v>935</v>
      </c>
      <c r="B100" s="261" t="s">
        <v>855</v>
      </c>
      <c r="C100" s="261" t="s">
        <v>857</v>
      </c>
      <c r="D100" s="261" t="s">
        <v>858</v>
      </c>
      <c r="E100" s="261" t="s">
        <v>411</v>
      </c>
      <c r="F100" s="455" t="s">
        <v>42</v>
      </c>
      <c r="G100" s="455"/>
      <c r="H100" s="502" t="s">
        <v>856</v>
      </c>
      <c r="I100" s="503"/>
      <c r="J100" s="503"/>
      <c r="K100" s="504"/>
      <c r="L100" s="261" t="s">
        <v>416</v>
      </c>
      <c r="M100" s="44"/>
      <c r="N100" s="352"/>
      <c r="O100" s="4"/>
      <c r="P100" s="4"/>
      <c r="Q100" s="594"/>
      <c r="R100" s="595"/>
      <c r="S100" s="44"/>
      <c r="T100" s="5"/>
    </row>
    <row r="101" spans="1:20" s="22" customFormat="1" ht="162.75" customHeight="1">
      <c r="A101" s="23" t="s">
        <v>989</v>
      </c>
      <c r="B101" s="145" t="s">
        <v>407</v>
      </c>
      <c r="C101" s="182" t="s">
        <v>367</v>
      </c>
      <c r="D101" s="182" t="s">
        <v>1092</v>
      </c>
      <c r="E101" s="179" t="s">
        <v>572</v>
      </c>
      <c r="F101" s="455" t="s">
        <v>220</v>
      </c>
      <c r="G101" s="455"/>
      <c r="H101" s="612"/>
      <c r="I101" s="612"/>
      <c r="J101" s="612"/>
      <c r="K101" s="612"/>
      <c r="L101" s="81">
        <v>2027</v>
      </c>
      <c r="M101" s="134">
        <v>20000</v>
      </c>
      <c r="N101" s="134">
        <v>20000</v>
      </c>
      <c r="O101" s="4"/>
      <c r="P101" s="4"/>
      <c r="Q101" s="456"/>
      <c r="R101" s="457"/>
      <c r="S101" s="134"/>
      <c r="T101" s="5"/>
    </row>
    <row r="102" spans="1:20" s="22" customFormat="1" ht="160.5" customHeight="1">
      <c r="A102" s="23" t="s">
        <v>990</v>
      </c>
      <c r="B102" s="141" t="s">
        <v>317</v>
      </c>
      <c r="C102" s="182" t="s">
        <v>368</v>
      </c>
      <c r="D102" s="180" t="s">
        <v>573</v>
      </c>
      <c r="E102" s="179" t="s">
        <v>574</v>
      </c>
      <c r="F102" s="455" t="s">
        <v>220</v>
      </c>
      <c r="G102" s="455"/>
      <c r="H102" s="455" t="s">
        <v>81</v>
      </c>
      <c r="I102" s="455"/>
      <c r="J102" s="455"/>
      <c r="K102" s="455"/>
      <c r="L102" s="145" t="s">
        <v>311</v>
      </c>
      <c r="M102" s="313">
        <v>25000</v>
      </c>
      <c r="N102" s="1"/>
      <c r="O102" s="4"/>
      <c r="P102" s="4"/>
      <c r="Q102" s="456"/>
      <c r="R102" s="457"/>
      <c r="S102" s="4">
        <v>25000</v>
      </c>
      <c r="T102" s="5"/>
    </row>
    <row r="103" spans="1:20" s="22" customFormat="1" ht="246" customHeight="1">
      <c r="A103" s="23" t="s">
        <v>991</v>
      </c>
      <c r="B103" s="32" t="s">
        <v>575</v>
      </c>
      <c r="C103" s="182" t="s">
        <v>421</v>
      </c>
      <c r="D103" s="182" t="s">
        <v>576</v>
      </c>
      <c r="E103" s="179" t="s">
        <v>513</v>
      </c>
      <c r="F103" s="455" t="s">
        <v>220</v>
      </c>
      <c r="G103" s="455"/>
      <c r="H103" s="455" t="s">
        <v>82</v>
      </c>
      <c r="I103" s="455"/>
      <c r="J103" s="455"/>
      <c r="K103" s="455"/>
      <c r="L103" s="145" t="s">
        <v>417</v>
      </c>
      <c r="M103" s="313">
        <v>1500000</v>
      </c>
      <c r="N103" s="4"/>
      <c r="O103" s="4"/>
      <c r="P103" s="4"/>
      <c r="Q103" s="456"/>
      <c r="R103" s="457"/>
      <c r="S103" s="313">
        <v>1500000</v>
      </c>
      <c r="T103" s="5"/>
    </row>
    <row r="104" spans="1:20" s="22" customFormat="1" ht="149.25" customHeight="1">
      <c r="A104" s="23" t="s">
        <v>992</v>
      </c>
      <c r="B104" s="61" t="s">
        <v>365</v>
      </c>
      <c r="C104" s="155" t="s">
        <v>369</v>
      </c>
      <c r="D104" s="89" t="s">
        <v>577</v>
      </c>
      <c r="E104" s="178" t="s">
        <v>514</v>
      </c>
      <c r="F104" s="455" t="s">
        <v>220</v>
      </c>
      <c r="G104" s="455"/>
      <c r="H104" s="455" t="s">
        <v>82</v>
      </c>
      <c r="I104" s="455"/>
      <c r="J104" s="455"/>
      <c r="K104" s="455"/>
      <c r="L104" s="81" t="s">
        <v>371</v>
      </c>
      <c r="M104" s="134">
        <v>2000000</v>
      </c>
      <c r="N104" s="4"/>
      <c r="O104" s="4"/>
      <c r="P104" s="4"/>
      <c r="Q104" s="456"/>
      <c r="R104" s="457"/>
      <c r="S104" s="134">
        <v>2000000</v>
      </c>
      <c r="T104" s="5"/>
    </row>
    <row r="105" spans="1:20" s="22" customFormat="1" ht="153.75" customHeight="1">
      <c r="A105" s="23" t="s">
        <v>993</v>
      </c>
      <c r="B105" s="252" t="s">
        <v>366</v>
      </c>
      <c r="C105" s="189" t="s">
        <v>370</v>
      </c>
      <c r="D105" s="155" t="s">
        <v>578</v>
      </c>
      <c r="E105" s="147" t="s">
        <v>579</v>
      </c>
      <c r="F105" s="451" t="s">
        <v>220</v>
      </c>
      <c r="G105" s="451"/>
      <c r="H105" s="476" t="s">
        <v>82</v>
      </c>
      <c r="I105" s="474"/>
      <c r="J105" s="474"/>
      <c r="K105" s="475"/>
      <c r="L105" s="88" t="s">
        <v>311</v>
      </c>
      <c r="M105" s="60">
        <v>25000</v>
      </c>
      <c r="N105" s="130">
        <v>25000</v>
      </c>
      <c r="O105" s="40"/>
      <c r="P105" s="40"/>
      <c r="Q105" s="472"/>
      <c r="R105" s="473"/>
      <c r="S105" s="39"/>
      <c r="T105" s="5"/>
    </row>
    <row r="106" spans="1:20" s="22" customFormat="1" ht="211.5" customHeight="1">
      <c r="A106" s="23" t="s">
        <v>994</v>
      </c>
      <c r="B106" s="145" t="s">
        <v>133</v>
      </c>
      <c r="C106" s="145" t="s">
        <v>359</v>
      </c>
      <c r="D106" s="182" t="s">
        <v>580</v>
      </c>
      <c r="E106" s="182" t="s">
        <v>445</v>
      </c>
      <c r="F106" s="429" t="s">
        <v>42</v>
      </c>
      <c r="G106" s="429"/>
      <c r="H106" s="429" t="s">
        <v>360</v>
      </c>
      <c r="I106" s="429"/>
      <c r="J106" s="429"/>
      <c r="K106" s="429"/>
      <c r="L106" s="146" t="s">
        <v>379</v>
      </c>
      <c r="M106" s="313">
        <v>500000</v>
      </c>
      <c r="N106" s="152"/>
      <c r="O106" s="152"/>
      <c r="P106" s="152"/>
      <c r="Q106" s="674"/>
      <c r="R106" s="675"/>
      <c r="S106" s="313">
        <v>500000</v>
      </c>
      <c r="T106" s="5"/>
    </row>
    <row r="107" spans="1:20" s="22" customFormat="1" ht="137.25" customHeight="1">
      <c r="A107" s="23" t="s">
        <v>995</v>
      </c>
      <c r="B107" s="160" t="s">
        <v>381</v>
      </c>
      <c r="C107" s="160" t="s">
        <v>382</v>
      </c>
      <c r="D107" s="179" t="s">
        <v>1091</v>
      </c>
      <c r="E107" s="179" t="s">
        <v>411</v>
      </c>
      <c r="F107" s="455" t="s">
        <v>42</v>
      </c>
      <c r="G107" s="455"/>
      <c r="H107" s="429" t="s">
        <v>360</v>
      </c>
      <c r="I107" s="429"/>
      <c r="J107" s="429"/>
      <c r="K107" s="429"/>
      <c r="L107" s="159" t="s">
        <v>383</v>
      </c>
      <c r="M107" s="313"/>
      <c r="N107" s="152"/>
      <c r="O107" s="152"/>
      <c r="P107" s="152"/>
      <c r="Q107" s="353"/>
      <c r="R107" s="354"/>
      <c r="S107" s="313"/>
      <c r="T107" s="5"/>
    </row>
    <row r="108" spans="1:20" s="221" customFormat="1" ht="189" customHeight="1">
      <c r="A108" s="23" t="s">
        <v>996</v>
      </c>
      <c r="B108" s="145" t="s">
        <v>419</v>
      </c>
      <c r="C108" s="179" t="s">
        <v>380</v>
      </c>
      <c r="D108" s="182" t="s">
        <v>581</v>
      </c>
      <c r="E108" s="182" t="s">
        <v>515</v>
      </c>
      <c r="F108" s="429" t="s">
        <v>42</v>
      </c>
      <c r="G108" s="429"/>
      <c r="H108" s="429" t="s">
        <v>360</v>
      </c>
      <c r="I108" s="429"/>
      <c r="J108" s="429"/>
      <c r="K108" s="429"/>
      <c r="L108" s="146" t="s">
        <v>379</v>
      </c>
      <c r="M108" s="313">
        <v>500000</v>
      </c>
      <c r="N108" s="152"/>
      <c r="O108" s="152"/>
      <c r="P108" s="152"/>
      <c r="Q108" s="674"/>
      <c r="R108" s="675"/>
      <c r="S108" s="313">
        <v>500000</v>
      </c>
      <c r="T108" s="220"/>
    </row>
    <row r="109" spans="1:20" s="22" customFormat="1" ht="45" customHeight="1">
      <c r="A109" s="36"/>
      <c r="B109" s="36"/>
      <c r="C109" s="37"/>
      <c r="D109" s="37"/>
      <c r="E109" s="37"/>
      <c r="F109" s="37"/>
      <c r="G109" s="37"/>
      <c r="H109" s="37"/>
      <c r="I109" s="37"/>
      <c r="J109" s="37"/>
      <c r="K109" s="37"/>
      <c r="L109" s="37"/>
      <c r="M109" s="323">
        <f>SUM(M94:M108)</f>
        <v>15500000</v>
      </c>
      <c r="N109" s="38">
        <f>SUM(N94:N108)</f>
        <v>75000</v>
      </c>
      <c r="O109" s="38">
        <f>SUM(O101:O101)</f>
        <v>0</v>
      </c>
      <c r="P109" s="38">
        <f>SUM(P101:P101)</f>
        <v>0</v>
      </c>
      <c r="Q109" s="38">
        <f>SUM(Q101:Q101)</f>
        <v>0</v>
      </c>
      <c r="R109" s="38">
        <f>SUM(R101:R101)</f>
        <v>0</v>
      </c>
      <c r="S109" s="373">
        <f>SUM(S94:S108)</f>
        <v>15425000</v>
      </c>
      <c r="T109" s="5"/>
    </row>
    <row r="110" spans="1:20" s="22" customFormat="1" ht="57.75" customHeight="1">
      <c r="A110" s="94" t="s">
        <v>271</v>
      </c>
      <c r="B110" s="94"/>
      <c r="C110" s="94"/>
      <c r="D110" s="94"/>
      <c r="E110" s="94"/>
      <c r="F110" s="94"/>
      <c r="G110" s="94"/>
      <c r="H110" s="94"/>
      <c r="I110" s="94"/>
      <c r="J110" s="94"/>
      <c r="K110" s="94"/>
      <c r="L110" s="94"/>
      <c r="M110" s="95">
        <f>M26+M55+M78+M109</f>
        <v>53697099.710000001</v>
      </c>
      <c r="N110" s="95">
        <f t="shared" ref="N110:S110" si="1">N26+N55+N78+N109</f>
        <v>923074.71</v>
      </c>
      <c r="O110" s="95">
        <f t="shared" si="1"/>
        <v>0</v>
      </c>
      <c r="P110" s="95">
        <f t="shared" si="1"/>
        <v>36099025</v>
      </c>
      <c r="Q110" s="95">
        <f t="shared" si="1"/>
        <v>0</v>
      </c>
      <c r="R110" s="95">
        <f t="shared" si="1"/>
        <v>0</v>
      </c>
      <c r="S110" s="95">
        <f t="shared" si="1"/>
        <v>16675000</v>
      </c>
      <c r="T110" s="5"/>
    </row>
    <row r="111" spans="1:20" s="22" customFormat="1" ht="78" customHeight="1">
      <c r="A111" s="601" t="s">
        <v>140</v>
      </c>
      <c r="B111" s="601"/>
      <c r="C111" s="602"/>
      <c r="D111" s="582"/>
      <c r="E111" s="583"/>
      <c r="F111" s="583"/>
      <c r="G111" s="583"/>
      <c r="H111" s="583"/>
      <c r="I111" s="583"/>
      <c r="J111" s="583"/>
      <c r="K111" s="583"/>
      <c r="L111" s="583"/>
      <c r="M111" s="583"/>
      <c r="N111" s="583"/>
      <c r="O111" s="583"/>
      <c r="P111" s="583"/>
      <c r="Q111" s="583"/>
      <c r="R111" s="583"/>
      <c r="S111" s="584"/>
      <c r="T111" s="5"/>
    </row>
    <row r="112" spans="1:20" s="22" customFormat="1" ht="55.5" customHeight="1">
      <c r="A112" s="465" t="s">
        <v>179</v>
      </c>
      <c r="B112" s="465"/>
      <c r="C112" s="465"/>
      <c r="D112" s="466" t="s">
        <v>517</v>
      </c>
      <c r="E112" s="467"/>
      <c r="F112" s="467"/>
      <c r="G112" s="467"/>
      <c r="H112" s="467"/>
      <c r="I112" s="467"/>
      <c r="J112" s="467"/>
      <c r="K112" s="467"/>
      <c r="L112" s="468"/>
      <c r="M112" s="469" t="s">
        <v>1</v>
      </c>
      <c r="N112" s="470"/>
      <c r="O112" s="470"/>
      <c r="P112" s="470"/>
      <c r="Q112" s="471"/>
      <c r="R112" s="477" t="s">
        <v>868</v>
      </c>
      <c r="S112" s="471"/>
    </row>
    <row r="113" spans="1:20" s="22" customFormat="1" ht="48" customHeight="1">
      <c r="A113" s="465" t="s">
        <v>111</v>
      </c>
      <c r="B113" s="465"/>
      <c r="C113" s="465" t="s">
        <v>1011</v>
      </c>
      <c r="D113" s="27"/>
      <c r="E113" s="465" t="s">
        <v>3</v>
      </c>
      <c r="F113" s="465"/>
      <c r="G113" s="465" t="s">
        <v>4</v>
      </c>
      <c r="H113" s="465"/>
      <c r="I113" s="465" t="s">
        <v>5</v>
      </c>
      <c r="J113" s="465"/>
      <c r="K113" s="465"/>
      <c r="L113" s="465"/>
      <c r="M113" s="478" t="s">
        <v>6</v>
      </c>
      <c r="N113" s="478"/>
      <c r="O113" s="478"/>
      <c r="P113" s="478"/>
      <c r="Q113" s="478"/>
      <c r="R113" s="478"/>
      <c r="S113" s="478"/>
    </row>
    <row r="114" spans="1:20" s="22" customFormat="1" ht="42" customHeight="1">
      <c r="A114" s="465"/>
      <c r="B114" s="465"/>
      <c r="C114" s="465"/>
      <c r="D114" s="83" t="s">
        <v>7</v>
      </c>
      <c r="E114" s="479">
        <v>2025</v>
      </c>
      <c r="F114" s="479"/>
      <c r="G114" s="479">
        <v>2031</v>
      </c>
      <c r="H114" s="479"/>
      <c r="I114" s="479">
        <v>2037</v>
      </c>
      <c r="J114" s="479"/>
      <c r="K114" s="479"/>
      <c r="L114" s="479"/>
      <c r="M114" s="627" t="s">
        <v>819</v>
      </c>
      <c r="N114" s="627"/>
      <c r="O114" s="627"/>
      <c r="P114" s="627"/>
      <c r="Q114" s="627"/>
      <c r="R114" s="627"/>
      <c r="S114" s="627"/>
    </row>
    <row r="115" spans="1:20" s="22" customFormat="1" ht="45.75" customHeight="1">
      <c r="A115" s="465"/>
      <c r="B115" s="465"/>
      <c r="C115" s="465"/>
      <c r="D115" s="83" t="s">
        <v>8</v>
      </c>
      <c r="E115" s="628" t="s">
        <v>1124</v>
      </c>
      <c r="F115" s="628"/>
      <c r="G115" s="629">
        <v>0.2</v>
      </c>
      <c r="H115" s="479"/>
      <c r="I115" s="629">
        <v>0.4</v>
      </c>
      <c r="J115" s="479"/>
      <c r="K115" s="479"/>
      <c r="L115" s="479"/>
      <c r="M115" s="627"/>
      <c r="N115" s="627"/>
      <c r="O115" s="627"/>
      <c r="P115" s="627"/>
      <c r="Q115" s="627"/>
      <c r="R115" s="627"/>
      <c r="S115" s="627"/>
    </row>
    <row r="116" spans="1:20" s="22" customFormat="1" ht="45.75" customHeight="1">
      <c r="A116" s="577" t="s">
        <v>180</v>
      </c>
      <c r="B116" s="577"/>
      <c r="C116" s="577"/>
      <c r="D116" s="386" t="s">
        <v>132</v>
      </c>
      <c r="E116" s="387"/>
      <c r="F116" s="387"/>
      <c r="G116" s="387"/>
      <c r="H116" s="387"/>
      <c r="I116" s="387"/>
      <c r="J116" s="387"/>
      <c r="K116" s="387"/>
      <c r="L116" s="387"/>
      <c r="M116" s="387"/>
      <c r="N116" s="387"/>
      <c r="O116" s="387"/>
      <c r="P116" s="387"/>
      <c r="Q116" s="387"/>
      <c r="R116" s="387"/>
      <c r="S116" s="388"/>
    </row>
    <row r="117" spans="1:20" s="22" customFormat="1" ht="46.5" customHeight="1">
      <c r="A117" s="389" t="s">
        <v>112</v>
      </c>
      <c r="B117" s="389"/>
      <c r="C117" s="389" t="s">
        <v>1042</v>
      </c>
      <c r="D117" s="33"/>
      <c r="E117" s="320" t="s">
        <v>3</v>
      </c>
      <c r="F117" s="390" t="s">
        <v>4</v>
      </c>
      <c r="G117" s="391"/>
      <c r="H117" s="390" t="s">
        <v>4</v>
      </c>
      <c r="I117" s="392"/>
      <c r="J117" s="392"/>
      <c r="K117" s="391"/>
      <c r="L117" s="320" t="s">
        <v>9</v>
      </c>
      <c r="M117" s="390" t="s">
        <v>6</v>
      </c>
      <c r="N117" s="392"/>
      <c r="O117" s="392"/>
      <c r="P117" s="392"/>
      <c r="Q117" s="392"/>
      <c r="R117" s="392"/>
      <c r="S117" s="391"/>
      <c r="T117" s="5"/>
    </row>
    <row r="118" spans="1:20" s="22" customFormat="1" ht="37.5" customHeight="1">
      <c r="A118" s="389"/>
      <c r="B118" s="389"/>
      <c r="C118" s="389"/>
      <c r="D118" s="319" t="s">
        <v>7</v>
      </c>
      <c r="E118" s="9">
        <v>2025</v>
      </c>
      <c r="F118" s="393">
        <v>2029</v>
      </c>
      <c r="G118" s="394"/>
      <c r="H118" s="393">
        <v>2033</v>
      </c>
      <c r="I118" s="395"/>
      <c r="J118" s="395"/>
      <c r="K118" s="394"/>
      <c r="L118" s="9">
        <v>2037</v>
      </c>
      <c r="M118" s="522" t="s">
        <v>819</v>
      </c>
      <c r="N118" s="474"/>
      <c r="O118" s="474"/>
      <c r="P118" s="474"/>
      <c r="Q118" s="474"/>
      <c r="R118" s="474"/>
      <c r="S118" s="475"/>
      <c r="T118" s="5"/>
    </row>
    <row r="119" spans="1:20" s="22" customFormat="1" ht="51.75" customHeight="1">
      <c r="A119" s="389"/>
      <c r="B119" s="389"/>
      <c r="C119" s="389"/>
      <c r="D119" s="319" t="s">
        <v>8</v>
      </c>
      <c r="E119" s="305" t="s">
        <v>1063</v>
      </c>
      <c r="F119" s="402">
        <v>0.2</v>
      </c>
      <c r="G119" s="394"/>
      <c r="H119" s="402">
        <v>0.35</v>
      </c>
      <c r="I119" s="395"/>
      <c r="J119" s="395"/>
      <c r="K119" s="394"/>
      <c r="L119" s="10">
        <v>0.5</v>
      </c>
      <c r="M119" s="555"/>
      <c r="N119" s="556"/>
      <c r="O119" s="556"/>
      <c r="P119" s="556"/>
      <c r="Q119" s="556"/>
      <c r="R119" s="556"/>
      <c r="S119" s="557"/>
      <c r="T119" s="5"/>
    </row>
    <row r="120" spans="1:20" s="22" customFormat="1" ht="42.75" customHeight="1">
      <c r="A120" s="389" t="s">
        <v>182</v>
      </c>
      <c r="B120" s="389"/>
      <c r="C120" s="389" t="s">
        <v>1014</v>
      </c>
      <c r="D120" s="33"/>
      <c r="E120" s="320" t="s">
        <v>3</v>
      </c>
      <c r="F120" s="390" t="s">
        <v>4</v>
      </c>
      <c r="G120" s="391"/>
      <c r="H120" s="390" t="s">
        <v>4</v>
      </c>
      <c r="I120" s="392"/>
      <c r="J120" s="392"/>
      <c r="K120" s="391"/>
      <c r="L120" s="320" t="s">
        <v>9</v>
      </c>
      <c r="M120" s="390" t="s">
        <v>6</v>
      </c>
      <c r="N120" s="392"/>
      <c r="O120" s="392"/>
      <c r="P120" s="392"/>
      <c r="Q120" s="392"/>
      <c r="R120" s="392"/>
      <c r="S120" s="391"/>
      <c r="T120" s="5"/>
    </row>
    <row r="121" spans="1:20" s="22" customFormat="1" ht="50.25" customHeight="1">
      <c r="A121" s="389"/>
      <c r="B121" s="389"/>
      <c r="C121" s="389"/>
      <c r="D121" s="337" t="s">
        <v>7</v>
      </c>
      <c r="E121" s="9">
        <v>2025</v>
      </c>
      <c r="F121" s="393">
        <v>2029</v>
      </c>
      <c r="G121" s="394"/>
      <c r="H121" s="393">
        <v>2033</v>
      </c>
      <c r="I121" s="395"/>
      <c r="J121" s="395"/>
      <c r="K121" s="394"/>
      <c r="L121" s="9">
        <v>2037</v>
      </c>
      <c r="M121" s="522" t="s">
        <v>819</v>
      </c>
      <c r="N121" s="474"/>
      <c r="O121" s="474"/>
      <c r="P121" s="474"/>
      <c r="Q121" s="474"/>
      <c r="R121" s="474"/>
      <c r="S121" s="475"/>
      <c r="T121" s="5"/>
    </row>
    <row r="122" spans="1:20" s="22" customFormat="1" ht="29.25" customHeight="1">
      <c r="A122" s="389"/>
      <c r="B122" s="389"/>
      <c r="C122" s="389"/>
      <c r="D122" s="337" t="s">
        <v>8</v>
      </c>
      <c r="E122" s="305" t="s">
        <v>1064</v>
      </c>
      <c r="F122" s="402">
        <v>0.15</v>
      </c>
      <c r="G122" s="394"/>
      <c r="H122" s="402">
        <v>0.25</v>
      </c>
      <c r="I122" s="395"/>
      <c r="J122" s="395"/>
      <c r="K122" s="394"/>
      <c r="L122" s="10">
        <v>0.35</v>
      </c>
      <c r="M122" s="555"/>
      <c r="N122" s="556"/>
      <c r="O122" s="556"/>
      <c r="P122" s="556"/>
      <c r="Q122" s="556"/>
      <c r="R122" s="556"/>
      <c r="S122" s="557"/>
      <c r="T122" s="5"/>
    </row>
    <row r="123" spans="1:20" s="22" customFormat="1" ht="41.25" customHeight="1">
      <c r="A123" s="75" t="s">
        <v>10</v>
      </c>
      <c r="B123" s="611" t="s">
        <v>832</v>
      </c>
      <c r="C123" s="405"/>
      <c r="D123" s="405"/>
      <c r="E123" s="405"/>
      <c r="F123" s="405"/>
      <c r="G123" s="405"/>
      <c r="H123" s="405"/>
      <c r="I123" s="405"/>
      <c r="J123" s="405"/>
      <c r="K123" s="405"/>
      <c r="L123" s="405"/>
      <c r="M123" s="405"/>
      <c r="N123" s="405"/>
      <c r="O123" s="405"/>
      <c r="P123" s="405"/>
      <c r="Q123" s="405"/>
      <c r="R123" s="406"/>
      <c r="S123" s="79"/>
      <c r="T123" s="5"/>
    </row>
    <row r="124" spans="1:20" s="22" customFormat="1" ht="61.5" customHeight="1">
      <c r="A124" s="577" t="s">
        <v>26</v>
      </c>
      <c r="B124" s="577"/>
      <c r="C124" s="577" t="s">
        <v>11</v>
      </c>
      <c r="D124" s="536" t="s">
        <v>12</v>
      </c>
      <c r="E124" s="437" t="s">
        <v>6</v>
      </c>
      <c r="F124" s="505" t="s">
        <v>13</v>
      </c>
      <c r="G124" s="507"/>
      <c r="H124" s="505" t="s">
        <v>14</v>
      </c>
      <c r="I124" s="506"/>
      <c r="J124" s="506"/>
      <c r="K124" s="507"/>
      <c r="L124" s="437" t="s">
        <v>15</v>
      </c>
      <c r="M124" s="442" t="s">
        <v>16</v>
      </c>
      <c r="N124" s="444" t="s">
        <v>17</v>
      </c>
      <c r="O124" s="593"/>
      <c r="P124" s="593"/>
      <c r="Q124" s="593"/>
      <c r="R124" s="593"/>
      <c r="S124" s="483"/>
      <c r="T124" s="5"/>
    </row>
    <row r="125" spans="1:20" s="221" customFormat="1" ht="49.5" customHeight="1">
      <c r="A125" s="577"/>
      <c r="B125" s="577"/>
      <c r="C125" s="578"/>
      <c r="D125" s="510"/>
      <c r="E125" s="438"/>
      <c r="F125" s="508"/>
      <c r="G125" s="510"/>
      <c r="H125" s="508"/>
      <c r="I125" s="509"/>
      <c r="J125" s="509"/>
      <c r="K125" s="510"/>
      <c r="L125" s="438"/>
      <c r="M125" s="443"/>
      <c r="N125" s="447" t="s">
        <v>24</v>
      </c>
      <c r="O125" s="630"/>
      <c r="P125" s="444" t="s">
        <v>18</v>
      </c>
      <c r="Q125" s="593"/>
      <c r="R125" s="483"/>
      <c r="S125" s="442" t="s">
        <v>19</v>
      </c>
      <c r="T125" s="220"/>
    </row>
    <row r="126" spans="1:20" s="221" customFormat="1" ht="27.75" customHeight="1">
      <c r="A126" s="577"/>
      <c r="B126" s="577"/>
      <c r="C126" s="578"/>
      <c r="D126" s="513"/>
      <c r="E126" s="439"/>
      <c r="F126" s="511"/>
      <c r="G126" s="513"/>
      <c r="H126" s="511"/>
      <c r="I126" s="512"/>
      <c r="J126" s="512"/>
      <c r="K126" s="513"/>
      <c r="L126" s="439"/>
      <c r="M126" s="482"/>
      <c r="N126" s="30" t="s">
        <v>20</v>
      </c>
      <c r="O126" s="30" t="s">
        <v>21</v>
      </c>
      <c r="P126" s="30" t="s">
        <v>20</v>
      </c>
      <c r="Q126" s="444" t="s">
        <v>22</v>
      </c>
      <c r="R126" s="483"/>
      <c r="S126" s="482"/>
      <c r="T126" s="220"/>
    </row>
    <row r="127" spans="1:20" s="221" customFormat="1" ht="78" customHeight="1">
      <c r="A127" s="35" t="s">
        <v>113</v>
      </c>
      <c r="B127" s="48" t="s">
        <v>466</v>
      </c>
      <c r="C127" s="184" t="s">
        <v>592</v>
      </c>
      <c r="D127" s="107" t="s">
        <v>615</v>
      </c>
      <c r="E127" s="179" t="s">
        <v>43</v>
      </c>
      <c r="F127" s="455" t="s">
        <v>42</v>
      </c>
      <c r="G127" s="455"/>
      <c r="H127" s="455"/>
      <c r="I127" s="455"/>
      <c r="J127" s="455"/>
      <c r="K127" s="455"/>
      <c r="L127" s="45" t="s">
        <v>45</v>
      </c>
      <c r="M127" s="46">
        <v>1715870</v>
      </c>
      <c r="N127" s="46">
        <v>1715870</v>
      </c>
      <c r="O127" s="47"/>
      <c r="P127" s="46"/>
      <c r="Q127" s="613"/>
      <c r="R127" s="457"/>
      <c r="S127" s="58"/>
      <c r="T127" s="220"/>
    </row>
    <row r="128" spans="1:20" s="22" customFormat="1" ht="78" customHeight="1">
      <c r="A128" s="216" t="s">
        <v>232</v>
      </c>
      <c r="B128" s="234" t="s">
        <v>467</v>
      </c>
      <c r="C128" s="198" t="s">
        <v>612</v>
      </c>
      <c r="D128" s="218" t="s">
        <v>616</v>
      </c>
      <c r="E128" s="198" t="s">
        <v>43</v>
      </c>
      <c r="F128" s="429" t="s">
        <v>42</v>
      </c>
      <c r="G128" s="429"/>
      <c r="H128" s="429"/>
      <c r="I128" s="429"/>
      <c r="J128" s="429"/>
      <c r="K128" s="429"/>
      <c r="L128" s="50" t="s">
        <v>276</v>
      </c>
      <c r="M128" s="246">
        <v>14500000</v>
      </c>
      <c r="N128" s="246">
        <v>14500000</v>
      </c>
      <c r="O128" s="51"/>
      <c r="P128" s="219"/>
      <c r="Q128" s="696"/>
      <c r="R128" s="675"/>
      <c r="S128" s="59"/>
      <c r="T128" s="5"/>
    </row>
    <row r="129" spans="1:20" s="22" customFormat="1" ht="78" customHeight="1">
      <c r="A129" s="216" t="s">
        <v>233</v>
      </c>
      <c r="B129" s="247" t="s">
        <v>468</v>
      </c>
      <c r="C129" s="226" t="s">
        <v>47</v>
      </c>
      <c r="D129" s="218" t="s">
        <v>617</v>
      </c>
      <c r="E129" s="198" t="s">
        <v>43</v>
      </c>
      <c r="F129" s="429" t="s">
        <v>42</v>
      </c>
      <c r="G129" s="429"/>
      <c r="H129" s="429"/>
      <c r="I129" s="429"/>
      <c r="J129" s="429"/>
      <c r="K129" s="429"/>
      <c r="L129" s="50" t="s">
        <v>45</v>
      </c>
      <c r="M129" s="51">
        <v>1064022.5806960899</v>
      </c>
      <c r="N129" s="51">
        <v>1064022.5806960899</v>
      </c>
      <c r="O129" s="51"/>
      <c r="P129" s="219"/>
      <c r="Q129" s="697"/>
      <c r="R129" s="698"/>
      <c r="S129" s="59"/>
      <c r="T129" s="5"/>
    </row>
    <row r="130" spans="1:20" s="22" customFormat="1" ht="78" customHeight="1">
      <c r="A130" s="216" t="s">
        <v>234</v>
      </c>
      <c r="B130" s="234" t="s">
        <v>469</v>
      </c>
      <c r="C130" s="234" t="s">
        <v>48</v>
      </c>
      <c r="D130" s="218" t="s">
        <v>616</v>
      </c>
      <c r="E130" s="198" t="s">
        <v>43</v>
      </c>
      <c r="F130" s="429" t="s">
        <v>42</v>
      </c>
      <c r="G130" s="429"/>
      <c r="H130" s="429"/>
      <c r="I130" s="429"/>
      <c r="J130" s="429"/>
      <c r="K130" s="429"/>
      <c r="L130" s="247" t="s">
        <v>45</v>
      </c>
      <c r="M130" s="248">
        <v>639042</v>
      </c>
      <c r="N130" s="248">
        <v>639042</v>
      </c>
      <c r="O130" s="249"/>
      <c r="P130" s="170"/>
      <c r="Q130" s="697"/>
      <c r="R130" s="698"/>
      <c r="S130" s="59"/>
      <c r="T130" s="5"/>
    </row>
    <row r="131" spans="1:20" s="22" customFormat="1" ht="78" customHeight="1">
      <c r="A131" s="35" t="s">
        <v>235</v>
      </c>
      <c r="B131" s="48" t="s">
        <v>470</v>
      </c>
      <c r="C131" s="184" t="s">
        <v>613</v>
      </c>
      <c r="D131" s="107" t="s">
        <v>616</v>
      </c>
      <c r="E131" s="179" t="s">
        <v>43</v>
      </c>
      <c r="F131" s="455" t="s">
        <v>42</v>
      </c>
      <c r="G131" s="455"/>
      <c r="H131" s="455" t="s">
        <v>88</v>
      </c>
      <c r="I131" s="455"/>
      <c r="J131" s="455"/>
      <c r="K131" s="455"/>
      <c r="L131" s="45" t="s">
        <v>45</v>
      </c>
      <c r="M131" s="47">
        <v>3244900</v>
      </c>
      <c r="N131" s="47">
        <v>3244900</v>
      </c>
      <c r="O131" s="47"/>
      <c r="P131" s="49"/>
      <c r="Q131" s="708"/>
      <c r="R131" s="709"/>
      <c r="S131" s="58"/>
      <c r="T131" s="5"/>
    </row>
    <row r="132" spans="1:20" s="221" customFormat="1" ht="78" customHeight="1">
      <c r="A132" s="35" t="s">
        <v>236</v>
      </c>
      <c r="B132" s="48" t="s">
        <v>1096</v>
      </c>
      <c r="C132" s="48" t="s">
        <v>277</v>
      </c>
      <c r="D132" s="107" t="s">
        <v>616</v>
      </c>
      <c r="E132" s="179" t="s">
        <v>43</v>
      </c>
      <c r="F132" s="455" t="s">
        <v>42</v>
      </c>
      <c r="G132" s="455"/>
      <c r="H132" s="455" t="s">
        <v>88</v>
      </c>
      <c r="I132" s="455"/>
      <c r="J132" s="455"/>
      <c r="K132" s="455"/>
      <c r="L132" s="45" t="s">
        <v>45</v>
      </c>
      <c r="M132" s="47">
        <v>1880000</v>
      </c>
      <c r="N132" s="47">
        <v>1880000</v>
      </c>
      <c r="O132" s="47"/>
      <c r="P132" s="49"/>
      <c r="Q132" s="708"/>
      <c r="R132" s="709"/>
      <c r="S132" s="58"/>
      <c r="T132" s="220"/>
    </row>
    <row r="133" spans="1:20" s="221" customFormat="1" ht="78" customHeight="1">
      <c r="A133" s="35" t="s">
        <v>237</v>
      </c>
      <c r="B133" s="48" t="s">
        <v>124</v>
      </c>
      <c r="C133" s="48" t="s">
        <v>49</v>
      </c>
      <c r="D133" s="107" t="s">
        <v>616</v>
      </c>
      <c r="E133" s="179" t="s">
        <v>43</v>
      </c>
      <c r="F133" s="455" t="s">
        <v>42</v>
      </c>
      <c r="G133" s="455"/>
      <c r="H133" s="455" t="s">
        <v>88</v>
      </c>
      <c r="I133" s="455"/>
      <c r="J133" s="455"/>
      <c r="K133" s="455"/>
      <c r="L133" s="45" t="s">
        <v>45</v>
      </c>
      <c r="M133" s="47">
        <v>3357300</v>
      </c>
      <c r="N133" s="47">
        <v>3357300</v>
      </c>
      <c r="O133" s="47"/>
      <c r="P133" s="49"/>
      <c r="Q133" s="708"/>
      <c r="R133" s="709"/>
      <c r="S133" s="58"/>
      <c r="T133" s="220"/>
    </row>
    <row r="134" spans="1:20" s="221" customFormat="1" ht="78" customHeight="1">
      <c r="A134" s="35" t="s">
        <v>1095</v>
      </c>
      <c r="B134" s="45" t="s">
        <v>84</v>
      </c>
      <c r="C134" s="45" t="s">
        <v>614</v>
      </c>
      <c r="D134" s="107" t="s">
        <v>618</v>
      </c>
      <c r="E134" s="179" t="s">
        <v>43</v>
      </c>
      <c r="F134" s="455" t="s">
        <v>42</v>
      </c>
      <c r="G134" s="455"/>
      <c r="H134" s="455" t="s">
        <v>88</v>
      </c>
      <c r="I134" s="455"/>
      <c r="J134" s="455"/>
      <c r="K134" s="455"/>
      <c r="L134" s="45" t="s">
        <v>45</v>
      </c>
      <c r="M134" s="47">
        <v>1517400</v>
      </c>
      <c r="N134" s="47">
        <v>1517400</v>
      </c>
      <c r="O134" s="47"/>
      <c r="P134" s="49"/>
      <c r="Q134" s="708"/>
      <c r="R134" s="709"/>
      <c r="S134" s="58"/>
      <c r="T134" s="220"/>
    </row>
    <row r="135" spans="1:20" s="221" customFormat="1" ht="78" customHeight="1">
      <c r="A135" s="216" t="s">
        <v>238</v>
      </c>
      <c r="B135" s="50" t="s">
        <v>471</v>
      </c>
      <c r="C135" s="217" t="s">
        <v>50</v>
      </c>
      <c r="D135" s="218" t="s">
        <v>770</v>
      </c>
      <c r="E135" s="198" t="s">
        <v>43</v>
      </c>
      <c r="F135" s="429" t="s">
        <v>42</v>
      </c>
      <c r="G135" s="429"/>
      <c r="H135" s="429"/>
      <c r="I135" s="429"/>
      <c r="J135" s="429"/>
      <c r="K135" s="429"/>
      <c r="L135" s="50" t="s">
        <v>45</v>
      </c>
      <c r="M135" s="51">
        <v>1049699.75</v>
      </c>
      <c r="N135" s="51">
        <v>1049699.75</v>
      </c>
      <c r="O135" s="51"/>
      <c r="P135" s="219"/>
      <c r="Q135" s="697"/>
      <c r="R135" s="698"/>
      <c r="S135" s="59"/>
      <c r="T135" s="220"/>
    </row>
    <row r="136" spans="1:20" s="221" customFormat="1" ht="78" customHeight="1">
      <c r="A136" s="216" t="s">
        <v>239</v>
      </c>
      <c r="B136" s="50" t="s">
        <v>472</v>
      </c>
      <c r="C136" s="50" t="s">
        <v>750</v>
      </c>
      <c r="D136" s="218" t="s">
        <v>770</v>
      </c>
      <c r="E136" s="198" t="s">
        <v>43</v>
      </c>
      <c r="F136" s="429" t="s">
        <v>42</v>
      </c>
      <c r="G136" s="429"/>
      <c r="H136" s="429" t="s">
        <v>88</v>
      </c>
      <c r="I136" s="429"/>
      <c r="J136" s="429"/>
      <c r="K136" s="429"/>
      <c r="L136" s="50">
        <v>2026</v>
      </c>
      <c r="M136" s="51">
        <v>450833.12</v>
      </c>
      <c r="N136" s="51">
        <v>22731.119999999999</v>
      </c>
      <c r="O136" s="51"/>
      <c r="P136" s="219">
        <v>428102</v>
      </c>
      <c r="Q136" s="697"/>
      <c r="R136" s="698"/>
      <c r="S136" s="59"/>
      <c r="T136" s="220"/>
    </row>
    <row r="137" spans="1:20" s="221" customFormat="1" ht="78" customHeight="1">
      <c r="A137" s="216" t="s">
        <v>240</v>
      </c>
      <c r="B137" s="50" t="s">
        <v>472</v>
      </c>
      <c r="C137" s="50" t="s">
        <v>751</v>
      </c>
      <c r="D137" s="218" t="s">
        <v>770</v>
      </c>
      <c r="E137" s="198" t="s">
        <v>43</v>
      </c>
      <c r="F137" s="429" t="s">
        <v>42</v>
      </c>
      <c r="G137" s="429"/>
      <c r="H137" s="380"/>
      <c r="I137" s="381"/>
      <c r="J137" s="381"/>
      <c r="K137" s="676"/>
      <c r="L137" s="50" t="s">
        <v>45</v>
      </c>
      <c r="M137" s="51">
        <v>100000</v>
      </c>
      <c r="N137" s="51">
        <v>100000</v>
      </c>
      <c r="O137" s="51"/>
      <c r="P137" s="219"/>
      <c r="Q137" s="239"/>
      <c r="R137" s="240"/>
      <c r="S137" s="59"/>
      <c r="T137" s="220"/>
    </row>
    <row r="138" spans="1:20" s="221" customFormat="1" ht="78" customHeight="1">
      <c r="A138" s="216" t="s">
        <v>241</v>
      </c>
      <c r="B138" s="50" t="s">
        <v>473</v>
      </c>
      <c r="C138" s="50" t="s">
        <v>595</v>
      </c>
      <c r="D138" s="218" t="s">
        <v>616</v>
      </c>
      <c r="E138" s="198" t="s">
        <v>43</v>
      </c>
      <c r="F138" s="429" t="s">
        <v>42</v>
      </c>
      <c r="G138" s="429"/>
      <c r="H138" s="429" t="s">
        <v>88</v>
      </c>
      <c r="I138" s="429"/>
      <c r="J138" s="429"/>
      <c r="K138" s="429"/>
      <c r="L138" s="50">
        <v>2027</v>
      </c>
      <c r="M138" s="51">
        <v>941500</v>
      </c>
      <c r="N138" s="51">
        <v>941500</v>
      </c>
      <c r="O138" s="51"/>
      <c r="P138" s="51"/>
      <c r="Q138" s="697"/>
      <c r="R138" s="698"/>
      <c r="S138" s="59"/>
      <c r="T138" s="220"/>
    </row>
    <row r="139" spans="1:20" s="221" customFormat="1" ht="78" customHeight="1">
      <c r="A139" s="216" t="s">
        <v>242</v>
      </c>
      <c r="B139" s="50" t="s">
        <v>474</v>
      </c>
      <c r="C139" s="50" t="s">
        <v>597</v>
      </c>
      <c r="D139" s="223" t="s">
        <v>619</v>
      </c>
      <c r="E139" s="198" t="s">
        <v>43</v>
      </c>
      <c r="F139" s="429" t="s">
        <v>42</v>
      </c>
      <c r="G139" s="429"/>
      <c r="H139" s="429"/>
      <c r="I139" s="429"/>
      <c r="J139" s="429"/>
      <c r="K139" s="429"/>
      <c r="L139" s="50">
        <v>2026</v>
      </c>
      <c r="M139" s="51">
        <v>927000</v>
      </c>
      <c r="N139" s="51">
        <v>927000</v>
      </c>
      <c r="O139" s="51"/>
      <c r="P139" s="51"/>
      <c r="Q139" s="697"/>
      <c r="R139" s="698"/>
      <c r="S139" s="59"/>
      <c r="T139" s="220"/>
    </row>
    <row r="140" spans="1:20" s="221" customFormat="1" ht="78" customHeight="1">
      <c r="A140" s="216" t="s">
        <v>243</v>
      </c>
      <c r="B140" s="50" t="s">
        <v>475</v>
      </c>
      <c r="C140" s="50" t="s">
        <v>596</v>
      </c>
      <c r="D140" s="218" t="s">
        <v>616</v>
      </c>
      <c r="E140" s="198" t="s">
        <v>43</v>
      </c>
      <c r="F140" s="429" t="s">
        <v>42</v>
      </c>
      <c r="G140" s="429"/>
      <c r="H140" s="429" t="s">
        <v>88</v>
      </c>
      <c r="I140" s="429"/>
      <c r="J140" s="429"/>
      <c r="K140" s="429"/>
      <c r="L140" s="50">
        <v>2027</v>
      </c>
      <c r="M140" s="51">
        <v>542100</v>
      </c>
      <c r="N140" s="51">
        <v>542100</v>
      </c>
      <c r="O140" s="51"/>
      <c r="P140" s="51"/>
      <c r="Q140" s="697"/>
      <c r="R140" s="698"/>
      <c r="S140" s="59"/>
      <c r="T140" s="220"/>
    </row>
    <row r="141" spans="1:20" s="221" customFormat="1" ht="78" customHeight="1">
      <c r="A141" s="216" t="s">
        <v>244</v>
      </c>
      <c r="B141" s="50" t="s">
        <v>85</v>
      </c>
      <c r="C141" s="50" t="s">
        <v>599</v>
      </c>
      <c r="D141" s="218" t="s">
        <v>616</v>
      </c>
      <c r="E141" s="198" t="s">
        <v>43</v>
      </c>
      <c r="F141" s="429" t="s">
        <v>42</v>
      </c>
      <c r="G141" s="429"/>
      <c r="H141" s="429" t="s">
        <v>88</v>
      </c>
      <c r="I141" s="429"/>
      <c r="J141" s="429"/>
      <c r="K141" s="429"/>
      <c r="L141" s="50">
        <v>2028</v>
      </c>
      <c r="M141" s="51">
        <v>1373300</v>
      </c>
      <c r="N141" s="51">
        <v>1373300</v>
      </c>
      <c r="O141" s="51"/>
      <c r="P141" s="51"/>
      <c r="Q141" s="697"/>
      <c r="R141" s="698"/>
      <c r="S141" s="59"/>
      <c r="T141" s="220"/>
    </row>
    <row r="142" spans="1:20" s="221" customFormat="1" ht="78" customHeight="1">
      <c r="A142" s="216" t="s">
        <v>245</v>
      </c>
      <c r="B142" s="50" t="s">
        <v>476</v>
      </c>
      <c r="C142" s="50" t="s">
        <v>598</v>
      </c>
      <c r="D142" s="218" t="s">
        <v>616</v>
      </c>
      <c r="E142" s="198" t="s">
        <v>43</v>
      </c>
      <c r="F142" s="429" t="s">
        <v>42</v>
      </c>
      <c r="G142" s="429"/>
      <c r="H142" s="429" t="s">
        <v>88</v>
      </c>
      <c r="I142" s="429"/>
      <c r="J142" s="429"/>
      <c r="K142" s="429"/>
      <c r="L142" s="50">
        <v>2027</v>
      </c>
      <c r="M142" s="51">
        <v>1205300</v>
      </c>
      <c r="N142" s="51">
        <v>1205300</v>
      </c>
      <c r="O142" s="51"/>
      <c r="P142" s="51"/>
      <c r="Q142" s="697"/>
      <c r="R142" s="698"/>
      <c r="S142" s="59"/>
      <c r="T142" s="220"/>
    </row>
    <row r="143" spans="1:20" s="22" customFormat="1" ht="78" customHeight="1">
      <c r="A143" s="216" t="s">
        <v>246</v>
      </c>
      <c r="B143" s="245" t="s">
        <v>148</v>
      </c>
      <c r="C143" s="50" t="s">
        <v>600</v>
      </c>
      <c r="D143" s="218" t="s">
        <v>616</v>
      </c>
      <c r="E143" s="198" t="s">
        <v>43</v>
      </c>
      <c r="F143" s="429" t="s">
        <v>42</v>
      </c>
      <c r="G143" s="429"/>
      <c r="H143" s="429" t="s">
        <v>88</v>
      </c>
      <c r="I143" s="429"/>
      <c r="J143" s="429"/>
      <c r="K143" s="429"/>
      <c r="L143" s="50">
        <v>2029</v>
      </c>
      <c r="M143" s="51">
        <v>134900</v>
      </c>
      <c r="N143" s="51">
        <v>134900</v>
      </c>
      <c r="O143" s="51"/>
      <c r="P143" s="51"/>
      <c r="Q143" s="697"/>
      <c r="R143" s="698"/>
      <c r="S143" s="59"/>
      <c r="T143" s="5"/>
    </row>
    <row r="144" spans="1:20" s="22" customFormat="1" ht="78" customHeight="1">
      <c r="A144" s="216" t="s">
        <v>247</v>
      </c>
      <c r="B144" s="50" t="s">
        <v>477</v>
      </c>
      <c r="C144" s="50" t="s">
        <v>601</v>
      </c>
      <c r="D144" s="218" t="s">
        <v>616</v>
      </c>
      <c r="E144" s="198" t="s">
        <v>43</v>
      </c>
      <c r="F144" s="429" t="s">
        <v>42</v>
      </c>
      <c r="G144" s="429"/>
      <c r="H144" s="429" t="s">
        <v>88</v>
      </c>
      <c r="I144" s="429"/>
      <c r="J144" s="429"/>
      <c r="K144" s="429"/>
      <c r="L144" s="50">
        <v>2029</v>
      </c>
      <c r="M144" s="51">
        <v>1594100</v>
      </c>
      <c r="N144" s="51">
        <v>1594100</v>
      </c>
      <c r="O144" s="51"/>
      <c r="P144" s="51"/>
      <c r="Q144" s="697"/>
      <c r="R144" s="698"/>
      <c r="S144" s="59"/>
      <c r="T144" s="5"/>
    </row>
    <row r="145" spans="1:20" s="22" customFormat="1" ht="78" customHeight="1">
      <c r="A145" s="216" t="s">
        <v>248</v>
      </c>
      <c r="B145" s="50" t="s">
        <v>1097</v>
      </c>
      <c r="C145" s="50" t="s">
        <v>603</v>
      </c>
      <c r="D145" s="218" t="s">
        <v>616</v>
      </c>
      <c r="E145" s="198" t="s">
        <v>43</v>
      </c>
      <c r="F145" s="429" t="s">
        <v>42</v>
      </c>
      <c r="G145" s="429"/>
      <c r="H145" s="429"/>
      <c r="I145" s="429"/>
      <c r="J145" s="429"/>
      <c r="K145" s="429"/>
      <c r="L145" s="50" t="s">
        <v>45</v>
      </c>
      <c r="M145" s="51">
        <v>792999.99</v>
      </c>
      <c r="N145" s="51">
        <v>792999.99</v>
      </c>
      <c r="O145" s="51"/>
      <c r="P145" s="51"/>
      <c r="Q145" s="697"/>
      <c r="R145" s="698"/>
      <c r="S145" s="59"/>
      <c r="T145" s="5"/>
    </row>
    <row r="146" spans="1:20" s="221" customFormat="1" ht="78" customHeight="1">
      <c r="A146" s="216" t="s">
        <v>249</v>
      </c>
      <c r="B146" s="45" t="s">
        <v>478</v>
      </c>
      <c r="C146" s="45" t="s">
        <v>602</v>
      </c>
      <c r="D146" s="107" t="s">
        <v>616</v>
      </c>
      <c r="E146" s="179" t="s">
        <v>43</v>
      </c>
      <c r="F146" s="455" t="s">
        <v>42</v>
      </c>
      <c r="G146" s="455"/>
      <c r="H146" s="455" t="s">
        <v>88</v>
      </c>
      <c r="I146" s="455"/>
      <c r="J146" s="455"/>
      <c r="K146" s="455"/>
      <c r="L146" s="45">
        <v>2028</v>
      </c>
      <c r="M146" s="47">
        <v>717500</v>
      </c>
      <c r="N146" s="47">
        <v>717500</v>
      </c>
      <c r="O146" s="47"/>
      <c r="P146" s="47"/>
      <c r="Q146" s="708"/>
      <c r="R146" s="709"/>
      <c r="S146" s="58"/>
      <c r="T146" s="220"/>
    </row>
    <row r="147" spans="1:20" s="221" customFormat="1" ht="78" customHeight="1">
      <c r="A147" s="216" t="s">
        <v>250</v>
      </c>
      <c r="B147" s="45" t="s">
        <v>479</v>
      </c>
      <c r="C147" s="45" t="s">
        <v>604</v>
      </c>
      <c r="D147" s="107" t="s">
        <v>616</v>
      </c>
      <c r="E147" s="179" t="s">
        <v>43</v>
      </c>
      <c r="F147" s="455" t="s">
        <v>42</v>
      </c>
      <c r="G147" s="455"/>
      <c r="H147" s="455" t="s">
        <v>88</v>
      </c>
      <c r="I147" s="455"/>
      <c r="J147" s="455"/>
      <c r="K147" s="455"/>
      <c r="L147" s="45">
        <v>2028</v>
      </c>
      <c r="M147" s="47">
        <v>668900</v>
      </c>
      <c r="N147" s="47">
        <v>668900</v>
      </c>
      <c r="O147" s="47"/>
      <c r="P147" s="47"/>
      <c r="Q147" s="708"/>
      <c r="R147" s="709"/>
      <c r="S147" s="58"/>
      <c r="T147" s="220"/>
    </row>
    <row r="148" spans="1:20" s="221" customFormat="1" ht="78" customHeight="1">
      <c r="A148" s="216" t="s">
        <v>251</v>
      </c>
      <c r="B148" s="45" t="s">
        <v>480</v>
      </c>
      <c r="C148" s="45" t="s">
        <v>594</v>
      </c>
      <c r="D148" s="107" t="s">
        <v>616</v>
      </c>
      <c r="E148" s="179" t="s">
        <v>43</v>
      </c>
      <c r="F148" s="455" t="s">
        <v>42</v>
      </c>
      <c r="G148" s="455"/>
      <c r="H148" s="455" t="s">
        <v>88</v>
      </c>
      <c r="I148" s="455"/>
      <c r="J148" s="455"/>
      <c r="K148" s="455"/>
      <c r="L148" s="45">
        <v>2028</v>
      </c>
      <c r="M148" s="47">
        <v>198600</v>
      </c>
      <c r="N148" s="47">
        <v>198600</v>
      </c>
      <c r="O148" s="47"/>
      <c r="P148" s="47"/>
      <c r="Q148" s="708"/>
      <c r="R148" s="709"/>
      <c r="S148" s="58"/>
      <c r="T148" s="220"/>
    </row>
    <row r="149" spans="1:20" s="221" customFormat="1" ht="78" customHeight="1">
      <c r="A149" s="216" t="s">
        <v>252</v>
      </c>
      <c r="B149" s="50" t="s">
        <v>86</v>
      </c>
      <c r="C149" s="50" t="s">
        <v>593</v>
      </c>
      <c r="D149" s="218" t="s">
        <v>616</v>
      </c>
      <c r="E149" s="198" t="s">
        <v>43</v>
      </c>
      <c r="F149" s="429" t="s">
        <v>42</v>
      </c>
      <c r="G149" s="429"/>
      <c r="H149" s="429" t="s">
        <v>88</v>
      </c>
      <c r="I149" s="429"/>
      <c r="J149" s="429"/>
      <c r="K149" s="429"/>
      <c r="L149" s="50">
        <v>2029</v>
      </c>
      <c r="M149" s="51">
        <v>1067300</v>
      </c>
      <c r="N149" s="51">
        <v>1067300</v>
      </c>
      <c r="O149" s="51"/>
      <c r="P149" s="51"/>
      <c r="Q149" s="697"/>
      <c r="R149" s="698"/>
      <c r="S149" s="59"/>
      <c r="T149" s="220"/>
    </row>
    <row r="150" spans="1:20" s="221" customFormat="1" ht="78" customHeight="1">
      <c r="A150" s="216" t="s">
        <v>253</v>
      </c>
      <c r="B150" s="50" t="s">
        <v>481</v>
      </c>
      <c r="C150" s="50" t="s">
        <v>605</v>
      </c>
      <c r="D150" s="218" t="s">
        <v>616</v>
      </c>
      <c r="E150" s="198" t="s">
        <v>43</v>
      </c>
      <c r="F150" s="429" t="s">
        <v>42</v>
      </c>
      <c r="G150" s="429"/>
      <c r="H150" s="429" t="s">
        <v>88</v>
      </c>
      <c r="I150" s="429"/>
      <c r="J150" s="429"/>
      <c r="K150" s="429"/>
      <c r="L150" s="50">
        <v>2029</v>
      </c>
      <c r="M150" s="51">
        <v>883800</v>
      </c>
      <c r="N150" s="51">
        <v>883800</v>
      </c>
      <c r="O150" s="51"/>
      <c r="P150" s="51"/>
      <c r="Q150" s="697"/>
      <c r="R150" s="698"/>
      <c r="S150" s="59"/>
      <c r="T150" s="220"/>
    </row>
    <row r="151" spans="1:20" s="221" customFormat="1" ht="105.75" customHeight="1">
      <c r="A151" s="216" t="s">
        <v>254</v>
      </c>
      <c r="B151" s="50" t="s">
        <v>482</v>
      </c>
      <c r="C151" s="50" t="s">
        <v>606</v>
      </c>
      <c r="D151" s="218" t="s">
        <v>616</v>
      </c>
      <c r="E151" s="198" t="s">
        <v>43</v>
      </c>
      <c r="F151" s="429" t="s">
        <v>42</v>
      </c>
      <c r="G151" s="429"/>
      <c r="H151" s="429" t="s">
        <v>88</v>
      </c>
      <c r="I151" s="429"/>
      <c r="J151" s="429"/>
      <c r="K151" s="429"/>
      <c r="L151" s="50">
        <v>2028</v>
      </c>
      <c r="M151" s="51">
        <v>663800</v>
      </c>
      <c r="N151" s="51">
        <v>663800</v>
      </c>
      <c r="O151" s="51"/>
      <c r="P151" s="51"/>
      <c r="Q151" s="697"/>
      <c r="R151" s="698"/>
      <c r="S151" s="59"/>
      <c r="T151" s="220"/>
    </row>
    <row r="152" spans="1:20" s="221" customFormat="1" ht="78" customHeight="1">
      <c r="A152" s="216" t="s">
        <v>255</v>
      </c>
      <c r="B152" s="50" t="s">
        <v>483</v>
      </c>
      <c r="C152" s="50" t="s">
        <v>607</v>
      </c>
      <c r="D152" s="218" t="s">
        <v>616</v>
      </c>
      <c r="E152" s="198" t="s">
        <v>43</v>
      </c>
      <c r="F152" s="429" t="s">
        <v>42</v>
      </c>
      <c r="G152" s="429"/>
      <c r="H152" s="429" t="s">
        <v>88</v>
      </c>
      <c r="I152" s="429"/>
      <c r="J152" s="429"/>
      <c r="K152" s="429"/>
      <c r="L152" s="50" t="s">
        <v>45</v>
      </c>
      <c r="M152" s="51">
        <v>925400</v>
      </c>
      <c r="N152" s="51">
        <v>925400</v>
      </c>
      <c r="O152" s="51"/>
      <c r="P152" s="51"/>
      <c r="Q152" s="697"/>
      <c r="R152" s="698"/>
      <c r="S152" s="59"/>
      <c r="T152" s="220"/>
    </row>
    <row r="153" spans="1:20" s="221" customFormat="1" ht="78" customHeight="1">
      <c r="A153" s="216" t="s">
        <v>256</v>
      </c>
      <c r="B153" s="50" t="s">
        <v>484</v>
      </c>
      <c r="C153" s="50" t="s">
        <v>608</v>
      </c>
      <c r="D153" s="218" t="s">
        <v>616</v>
      </c>
      <c r="E153" s="198" t="s">
        <v>43</v>
      </c>
      <c r="F153" s="429" t="s">
        <v>42</v>
      </c>
      <c r="G153" s="429"/>
      <c r="H153" s="429" t="s">
        <v>88</v>
      </c>
      <c r="I153" s="429"/>
      <c r="J153" s="429"/>
      <c r="K153" s="429"/>
      <c r="L153" s="50">
        <v>2028</v>
      </c>
      <c r="M153" s="51">
        <v>506300</v>
      </c>
      <c r="N153" s="51">
        <v>506300</v>
      </c>
      <c r="O153" s="51"/>
      <c r="P153" s="51"/>
      <c r="Q153" s="697"/>
      <c r="R153" s="698"/>
      <c r="S153" s="59"/>
      <c r="T153" s="220"/>
    </row>
    <row r="154" spans="1:20" s="221" customFormat="1" ht="108.75" customHeight="1">
      <c r="A154" s="216" t="s">
        <v>257</v>
      </c>
      <c r="B154" s="50" t="s">
        <v>485</v>
      </c>
      <c r="C154" s="50" t="s">
        <v>51</v>
      </c>
      <c r="D154" s="218" t="s">
        <v>616</v>
      </c>
      <c r="E154" s="198" t="s">
        <v>43</v>
      </c>
      <c r="F154" s="429" t="s">
        <v>42</v>
      </c>
      <c r="G154" s="429"/>
      <c r="H154" s="429" t="s">
        <v>88</v>
      </c>
      <c r="I154" s="429"/>
      <c r="J154" s="429"/>
      <c r="K154" s="429"/>
      <c r="L154" s="50" t="s">
        <v>45</v>
      </c>
      <c r="M154" s="51">
        <v>1548800</v>
      </c>
      <c r="N154" s="51">
        <v>598800</v>
      </c>
      <c r="O154" s="51"/>
      <c r="P154" s="51">
        <v>950000</v>
      </c>
      <c r="Q154" s="697"/>
      <c r="R154" s="698"/>
      <c r="S154" s="59"/>
      <c r="T154" s="220"/>
    </row>
    <row r="155" spans="1:20" s="221" customFormat="1" ht="78" customHeight="1">
      <c r="A155" s="216" t="s">
        <v>258</v>
      </c>
      <c r="B155" s="50" t="s">
        <v>486</v>
      </c>
      <c r="C155" s="50" t="s">
        <v>609</v>
      </c>
      <c r="D155" s="218" t="s">
        <v>616</v>
      </c>
      <c r="E155" s="198" t="s">
        <v>43</v>
      </c>
      <c r="F155" s="429" t="s">
        <v>42</v>
      </c>
      <c r="G155" s="429"/>
      <c r="H155" s="429" t="s">
        <v>88</v>
      </c>
      <c r="I155" s="429"/>
      <c r="J155" s="429"/>
      <c r="K155" s="429"/>
      <c r="L155" s="50" t="s">
        <v>45</v>
      </c>
      <c r="M155" s="51">
        <v>684300</v>
      </c>
      <c r="N155" s="51">
        <v>684300</v>
      </c>
      <c r="O155" s="51"/>
      <c r="P155" s="51"/>
      <c r="Q155" s="697"/>
      <c r="R155" s="698"/>
      <c r="S155" s="59"/>
      <c r="T155" s="220"/>
    </row>
    <row r="156" spans="1:20" s="221" customFormat="1" ht="78" customHeight="1">
      <c r="A156" s="216" t="s">
        <v>259</v>
      </c>
      <c r="B156" s="232" t="s">
        <v>487</v>
      </c>
      <c r="C156" s="232" t="s">
        <v>610</v>
      </c>
      <c r="D156" s="218" t="s">
        <v>616</v>
      </c>
      <c r="E156" s="198" t="s">
        <v>43</v>
      </c>
      <c r="F156" s="429" t="s">
        <v>42</v>
      </c>
      <c r="G156" s="429"/>
      <c r="H156" s="429"/>
      <c r="I156" s="429"/>
      <c r="J156" s="429"/>
      <c r="K156" s="429"/>
      <c r="L156" s="232" t="s">
        <v>45</v>
      </c>
      <c r="M156" s="233">
        <v>449500</v>
      </c>
      <c r="N156" s="233">
        <v>449500</v>
      </c>
      <c r="O156" s="233"/>
      <c r="P156" s="233"/>
      <c r="Q156" s="697"/>
      <c r="R156" s="698"/>
      <c r="S156" s="59"/>
      <c r="T156" s="220"/>
    </row>
    <row r="157" spans="1:20" s="169" customFormat="1" ht="78" customHeight="1">
      <c r="A157" s="216" t="s">
        <v>260</v>
      </c>
      <c r="B157" s="234" t="s">
        <v>488</v>
      </c>
      <c r="C157" s="234" t="s">
        <v>611</v>
      </c>
      <c r="D157" s="218" t="s">
        <v>616</v>
      </c>
      <c r="E157" s="198" t="s">
        <v>43</v>
      </c>
      <c r="F157" s="429" t="s">
        <v>42</v>
      </c>
      <c r="G157" s="429"/>
      <c r="H157" s="429" t="s">
        <v>88</v>
      </c>
      <c r="I157" s="429"/>
      <c r="J157" s="429"/>
      <c r="K157" s="429"/>
      <c r="L157" s="234">
        <v>2029</v>
      </c>
      <c r="M157" s="170">
        <v>1236100</v>
      </c>
      <c r="N157" s="170">
        <v>1236100</v>
      </c>
      <c r="O157" s="170"/>
      <c r="P157" s="170"/>
      <c r="Q157" s="697"/>
      <c r="R157" s="698"/>
      <c r="S157" s="59"/>
    </row>
    <row r="158" spans="1:20" s="169" customFormat="1" ht="78" customHeight="1">
      <c r="A158" s="216" t="s">
        <v>752</v>
      </c>
      <c r="B158" s="235" t="s">
        <v>489</v>
      </c>
      <c r="C158" s="236" t="s">
        <v>278</v>
      </c>
      <c r="D158" s="198" t="s">
        <v>620</v>
      </c>
      <c r="E158" s="198" t="s">
        <v>43</v>
      </c>
      <c r="F158" s="429" t="s">
        <v>42</v>
      </c>
      <c r="G158" s="429"/>
      <c r="H158" s="429" t="s">
        <v>88</v>
      </c>
      <c r="I158" s="429"/>
      <c r="J158" s="429"/>
      <c r="K158" s="429"/>
      <c r="L158" s="200" t="s">
        <v>331</v>
      </c>
      <c r="M158" s="237">
        <v>240502.69</v>
      </c>
      <c r="N158" s="237">
        <v>240502.69</v>
      </c>
      <c r="O158" s="238"/>
      <c r="P158" s="228"/>
      <c r="Q158" s="239"/>
      <c r="R158" s="240"/>
      <c r="S158" s="59"/>
    </row>
    <row r="159" spans="1:20" s="169" customFormat="1" ht="78" customHeight="1">
      <c r="A159" s="216" t="s">
        <v>261</v>
      </c>
      <c r="B159" s="235" t="s">
        <v>1098</v>
      </c>
      <c r="C159" s="236" t="s">
        <v>279</v>
      </c>
      <c r="D159" s="198" t="s">
        <v>620</v>
      </c>
      <c r="E159" s="198" t="s">
        <v>43</v>
      </c>
      <c r="F159" s="429" t="s">
        <v>42</v>
      </c>
      <c r="G159" s="429"/>
      <c r="H159" s="429" t="s">
        <v>88</v>
      </c>
      <c r="I159" s="429"/>
      <c r="J159" s="429"/>
      <c r="K159" s="429"/>
      <c r="L159" s="200" t="s">
        <v>331</v>
      </c>
      <c r="M159" s="237">
        <v>320444.52</v>
      </c>
      <c r="N159" s="237">
        <v>320444.52</v>
      </c>
      <c r="O159" s="238"/>
      <c r="P159" s="228"/>
      <c r="Q159" s="239"/>
      <c r="R159" s="240"/>
      <c r="S159" s="59"/>
    </row>
    <row r="160" spans="1:20" s="169" customFormat="1" ht="78" customHeight="1">
      <c r="A160" s="216" t="s">
        <v>262</v>
      </c>
      <c r="B160" s="235" t="s">
        <v>490</v>
      </c>
      <c r="C160" s="236" t="s">
        <v>280</v>
      </c>
      <c r="D160" s="198" t="s">
        <v>620</v>
      </c>
      <c r="E160" s="198" t="s">
        <v>43</v>
      </c>
      <c r="F160" s="429" t="s">
        <v>42</v>
      </c>
      <c r="G160" s="429"/>
      <c r="H160" s="429"/>
      <c r="I160" s="429"/>
      <c r="J160" s="429"/>
      <c r="K160" s="429"/>
      <c r="L160" s="200" t="s">
        <v>45</v>
      </c>
      <c r="M160" s="237">
        <v>220856.87</v>
      </c>
      <c r="N160" s="237">
        <v>220856.87</v>
      </c>
      <c r="O160" s="238"/>
      <c r="P160" s="228"/>
      <c r="Q160" s="239"/>
      <c r="R160" s="240"/>
      <c r="S160" s="59"/>
    </row>
    <row r="161" spans="1:19" s="169" customFormat="1" ht="78" customHeight="1">
      <c r="A161" s="216" t="s">
        <v>263</v>
      </c>
      <c r="B161" s="235" t="s">
        <v>508</v>
      </c>
      <c r="C161" s="234" t="s">
        <v>703</v>
      </c>
      <c r="D161" s="198" t="s">
        <v>616</v>
      </c>
      <c r="E161" s="198" t="s">
        <v>43</v>
      </c>
      <c r="F161" s="429" t="s">
        <v>42</v>
      </c>
      <c r="G161" s="429"/>
      <c r="H161" s="429" t="s">
        <v>88</v>
      </c>
      <c r="I161" s="429"/>
      <c r="J161" s="429"/>
      <c r="K161" s="429"/>
      <c r="L161" s="198" t="s">
        <v>704</v>
      </c>
      <c r="M161" s="129">
        <v>18000000</v>
      </c>
      <c r="N161" s="129">
        <v>18000000</v>
      </c>
      <c r="O161" s="241"/>
      <c r="P161" s="129"/>
      <c r="Q161" s="697"/>
      <c r="R161" s="698"/>
      <c r="S161" s="59"/>
    </row>
    <row r="162" spans="1:19" s="169" customFormat="1" ht="128.25" customHeight="1">
      <c r="A162" s="216" t="s">
        <v>264</v>
      </c>
      <c r="B162" s="235" t="s">
        <v>508</v>
      </c>
      <c r="C162" s="242" t="s">
        <v>707</v>
      </c>
      <c r="D162" s="198" t="s">
        <v>616</v>
      </c>
      <c r="E162" s="198" t="s">
        <v>43</v>
      </c>
      <c r="F162" s="429" t="s">
        <v>42</v>
      </c>
      <c r="G162" s="429"/>
      <c r="H162" s="380"/>
      <c r="I162" s="381"/>
      <c r="J162" s="381"/>
      <c r="K162" s="382"/>
      <c r="L162" s="200" t="s">
        <v>45</v>
      </c>
      <c r="M162" s="100">
        <v>4800000</v>
      </c>
      <c r="N162" s="100">
        <v>4800000</v>
      </c>
      <c r="O162" s="243"/>
      <c r="P162" s="129"/>
      <c r="Q162" s="239"/>
      <c r="R162" s="240"/>
      <c r="S162" s="59"/>
    </row>
    <row r="163" spans="1:19" ht="75.75" customHeight="1">
      <c r="A163" s="216" t="s">
        <v>273</v>
      </c>
      <c r="B163" s="235" t="s">
        <v>491</v>
      </c>
      <c r="C163" s="242" t="s">
        <v>705</v>
      </c>
      <c r="D163" s="198" t="s">
        <v>616</v>
      </c>
      <c r="E163" s="198" t="s">
        <v>43</v>
      </c>
      <c r="F163" s="374" t="s">
        <v>42</v>
      </c>
      <c r="G163" s="374"/>
      <c r="H163" s="374" t="s">
        <v>88</v>
      </c>
      <c r="I163" s="374"/>
      <c r="J163" s="374"/>
      <c r="K163" s="374"/>
      <c r="L163" s="200" t="s">
        <v>706</v>
      </c>
      <c r="M163" s="100">
        <v>7236005.54</v>
      </c>
      <c r="N163" s="100">
        <v>7236005.54</v>
      </c>
      <c r="O163" s="243"/>
      <c r="P163" s="129"/>
      <c r="Q163" s="697"/>
      <c r="R163" s="698"/>
      <c r="S163" s="59"/>
    </row>
    <row r="164" spans="1:19" ht="87" customHeight="1">
      <c r="A164" s="216" t="s">
        <v>373</v>
      </c>
      <c r="B164" s="235" t="s">
        <v>491</v>
      </c>
      <c r="C164" s="242" t="s">
        <v>708</v>
      </c>
      <c r="D164" s="198" t="s">
        <v>616</v>
      </c>
      <c r="E164" s="198" t="s">
        <v>43</v>
      </c>
      <c r="F164" s="374" t="s">
        <v>42</v>
      </c>
      <c r="G164" s="374"/>
      <c r="H164" s="380"/>
      <c r="I164" s="381"/>
      <c r="J164" s="381"/>
      <c r="K164" s="382"/>
      <c r="L164" s="200" t="s">
        <v>45</v>
      </c>
      <c r="M164" s="100">
        <v>2000000</v>
      </c>
      <c r="N164" s="100">
        <v>2000000</v>
      </c>
      <c r="O164" s="243"/>
      <c r="P164" s="100"/>
      <c r="Q164" s="244"/>
      <c r="R164" s="205"/>
      <c r="S164" s="101"/>
    </row>
    <row r="165" spans="1:19" ht="159.75" customHeight="1">
      <c r="A165" s="216" t="s">
        <v>753</v>
      </c>
      <c r="B165" s="198" t="s">
        <v>492</v>
      </c>
      <c r="C165" s="128" t="s">
        <v>1099</v>
      </c>
      <c r="D165" s="198" t="s">
        <v>1100</v>
      </c>
      <c r="E165" s="351" t="s">
        <v>43</v>
      </c>
      <c r="F165" s="429" t="s">
        <v>42</v>
      </c>
      <c r="G165" s="429"/>
      <c r="H165" s="429"/>
      <c r="I165" s="429"/>
      <c r="J165" s="429"/>
      <c r="K165" s="429"/>
      <c r="L165" s="159" t="s">
        <v>310</v>
      </c>
      <c r="M165" s="129">
        <v>7750000</v>
      </c>
      <c r="N165" s="129">
        <v>7750000</v>
      </c>
      <c r="O165" s="129"/>
      <c r="P165" s="100"/>
      <c r="Q165" s="744"/>
      <c r="R165" s="745"/>
      <c r="S165" s="101"/>
    </row>
    <row r="166" spans="1:19" ht="38.25" customHeight="1">
      <c r="A166" s="23"/>
      <c r="B166" s="13"/>
      <c r="C166" s="14"/>
      <c r="D166" s="15"/>
      <c r="E166" s="16"/>
      <c r="F166" s="16"/>
      <c r="G166" s="17"/>
      <c r="H166" s="90"/>
      <c r="I166" s="17"/>
      <c r="J166" s="17"/>
      <c r="K166" s="17"/>
      <c r="L166" s="18"/>
      <c r="M166" s="92">
        <f>SUM(M127:M165)</f>
        <v>87148377.06069611</v>
      </c>
      <c r="N166" s="92">
        <f t="shared" ref="N166:S166" si="2">SUM(N127:N165)</f>
        <v>85770275.06069611</v>
      </c>
      <c r="O166" s="92">
        <f t="shared" si="2"/>
        <v>0</v>
      </c>
      <c r="P166" s="92">
        <f t="shared" si="2"/>
        <v>1378102</v>
      </c>
      <c r="Q166" s="92">
        <f t="shared" si="2"/>
        <v>0</v>
      </c>
      <c r="R166" s="92">
        <f t="shared" si="2"/>
        <v>0</v>
      </c>
      <c r="S166" s="92">
        <f t="shared" si="2"/>
        <v>0</v>
      </c>
    </row>
    <row r="167" spans="1:19" ht="56.25" customHeight="1">
      <c r="A167" s="699" t="s">
        <v>181</v>
      </c>
      <c r="B167" s="700"/>
      <c r="C167" s="701"/>
      <c r="D167" s="702" t="s">
        <v>1066</v>
      </c>
      <c r="E167" s="703"/>
      <c r="F167" s="703"/>
      <c r="G167" s="703"/>
      <c r="H167" s="703"/>
      <c r="I167" s="703"/>
      <c r="J167" s="703"/>
      <c r="K167" s="703"/>
      <c r="L167" s="703"/>
      <c r="M167" s="703"/>
      <c r="N167" s="703"/>
      <c r="O167" s="703"/>
      <c r="P167" s="703"/>
      <c r="Q167" s="703"/>
      <c r="R167" s="703"/>
      <c r="S167" s="704"/>
    </row>
    <row r="168" spans="1:19" ht="56.25" customHeight="1">
      <c r="A168" s="449" t="s">
        <v>1024</v>
      </c>
      <c r="B168" s="449"/>
      <c r="C168" s="705" t="s">
        <v>1015</v>
      </c>
      <c r="D168" s="9"/>
      <c r="E168" s="320" t="s">
        <v>3</v>
      </c>
      <c r="F168" s="390" t="s">
        <v>4</v>
      </c>
      <c r="G168" s="391"/>
      <c r="H168" s="390" t="s">
        <v>4</v>
      </c>
      <c r="I168" s="392"/>
      <c r="J168" s="392"/>
      <c r="K168" s="391"/>
      <c r="L168" s="320" t="s">
        <v>9</v>
      </c>
      <c r="M168" s="390" t="s">
        <v>6</v>
      </c>
      <c r="N168" s="392"/>
      <c r="O168" s="392"/>
      <c r="P168" s="392"/>
      <c r="Q168" s="392"/>
      <c r="R168" s="392"/>
      <c r="S168" s="391"/>
    </row>
    <row r="169" spans="1:19" ht="51.75" customHeight="1">
      <c r="A169" s="449"/>
      <c r="B169" s="449"/>
      <c r="C169" s="706"/>
      <c r="D169" s="320" t="s">
        <v>7</v>
      </c>
      <c r="E169" s="9">
        <v>2025</v>
      </c>
      <c r="F169" s="393">
        <v>2029</v>
      </c>
      <c r="G169" s="394"/>
      <c r="H169" s="393">
        <v>2033</v>
      </c>
      <c r="I169" s="395"/>
      <c r="J169" s="395"/>
      <c r="K169" s="394"/>
      <c r="L169" s="9">
        <v>2037</v>
      </c>
      <c r="M169" s="522" t="s">
        <v>820</v>
      </c>
      <c r="N169" s="474"/>
      <c r="O169" s="474"/>
      <c r="P169" s="474"/>
      <c r="Q169" s="474"/>
      <c r="R169" s="474"/>
      <c r="S169" s="475"/>
    </row>
    <row r="170" spans="1:19" ht="39" customHeight="1">
      <c r="A170" s="449"/>
      <c r="B170" s="449"/>
      <c r="C170" s="707"/>
      <c r="D170" s="320" t="s">
        <v>8</v>
      </c>
      <c r="E170" s="9">
        <v>6</v>
      </c>
      <c r="F170" s="402">
        <v>0.2</v>
      </c>
      <c r="G170" s="394"/>
      <c r="H170" s="402">
        <v>0.4</v>
      </c>
      <c r="I170" s="395"/>
      <c r="J170" s="395"/>
      <c r="K170" s="394"/>
      <c r="L170" s="10">
        <v>0.6</v>
      </c>
      <c r="M170" s="555"/>
      <c r="N170" s="556"/>
      <c r="O170" s="556"/>
      <c r="P170" s="556"/>
      <c r="Q170" s="556"/>
      <c r="R170" s="556"/>
      <c r="S170" s="557"/>
    </row>
    <row r="171" spans="1:19" ht="56.25" customHeight="1">
      <c r="A171" s="449" t="s">
        <v>1025</v>
      </c>
      <c r="B171" s="449"/>
      <c r="C171" s="705" t="s">
        <v>1016</v>
      </c>
      <c r="D171" s="9"/>
      <c r="E171" s="320" t="s">
        <v>3</v>
      </c>
      <c r="F171" s="390" t="s">
        <v>4</v>
      </c>
      <c r="G171" s="391"/>
      <c r="H171" s="390" t="s">
        <v>4</v>
      </c>
      <c r="I171" s="392"/>
      <c r="J171" s="392"/>
      <c r="K171" s="391"/>
      <c r="L171" s="320" t="s">
        <v>9</v>
      </c>
      <c r="M171" s="390" t="s">
        <v>6</v>
      </c>
      <c r="N171" s="392"/>
      <c r="O171" s="392"/>
      <c r="P171" s="392"/>
      <c r="Q171" s="392"/>
      <c r="R171" s="392"/>
      <c r="S171" s="391"/>
    </row>
    <row r="172" spans="1:19" ht="51.75" customHeight="1">
      <c r="A172" s="449"/>
      <c r="B172" s="449"/>
      <c r="C172" s="706"/>
      <c r="D172" s="320" t="s">
        <v>7</v>
      </c>
      <c r="E172" s="9">
        <v>2025</v>
      </c>
      <c r="F172" s="393">
        <v>2029</v>
      </c>
      <c r="G172" s="394"/>
      <c r="H172" s="393">
        <v>2033</v>
      </c>
      <c r="I172" s="395"/>
      <c r="J172" s="395"/>
      <c r="K172" s="394"/>
      <c r="L172" s="9">
        <v>2037</v>
      </c>
      <c r="M172" s="522" t="s">
        <v>820</v>
      </c>
      <c r="N172" s="474"/>
      <c r="O172" s="474"/>
      <c r="P172" s="474"/>
      <c r="Q172" s="474"/>
      <c r="R172" s="474"/>
      <c r="S172" s="475"/>
    </row>
    <row r="173" spans="1:19" ht="39" customHeight="1">
      <c r="A173" s="449"/>
      <c r="B173" s="449"/>
      <c r="C173" s="707"/>
      <c r="D173" s="320" t="s">
        <v>8</v>
      </c>
      <c r="E173" s="9">
        <v>32</v>
      </c>
      <c r="F173" s="402">
        <v>0.2</v>
      </c>
      <c r="G173" s="394"/>
      <c r="H173" s="402">
        <v>0.4</v>
      </c>
      <c r="I173" s="395"/>
      <c r="J173" s="395"/>
      <c r="K173" s="394"/>
      <c r="L173" s="10">
        <v>0.6</v>
      </c>
      <c r="M173" s="555"/>
      <c r="N173" s="556"/>
      <c r="O173" s="556"/>
      <c r="P173" s="556"/>
      <c r="Q173" s="556"/>
      <c r="R173" s="556"/>
      <c r="S173" s="557"/>
    </row>
    <row r="174" spans="1:19" ht="56.25" customHeight="1">
      <c r="A174" s="449" t="s">
        <v>1026</v>
      </c>
      <c r="B174" s="449"/>
      <c r="C174" s="705" t="s">
        <v>1078</v>
      </c>
      <c r="D174" s="9"/>
      <c r="E174" s="320" t="s">
        <v>3</v>
      </c>
      <c r="F174" s="390" t="s">
        <v>4</v>
      </c>
      <c r="G174" s="391"/>
      <c r="H174" s="390" t="s">
        <v>4</v>
      </c>
      <c r="I174" s="392"/>
      <c r="J174" s="392"/>
      <c r="K174" s="391"/>
      <c r="L174" s="320" t="s">
        <v>9</v>
      </c>
      <c r="M174" s="390" t="s">
        <v>6</v>
      </c>
      <c r="N174" s="392"/>
      <c r="O174" s="392"/>
      <c r="P174" s="392"/>
      <c r="Q174" s="392"/>
      <c r="R174" s="392"/>
      <c r="S174" s="391"/>
    </row>
    <row r="175" spans="1:19" ht="51.75" customHeight="1">
      <c r="A175" s="449"/>
      <c r="B175" s="449"/>
      <c r="C175" s="706"/>
      <c r="D175" s="320" t="s">
        <v>7</v>
      </c>
      <c r="E175" s="9">
        <v>2025</v>
      </c>
      <c r="F175" s="393">
        <v>2029</v>
      </c>
      <c r="G175" s="394"/>
      <c r="H175" s="393">
        <v>2033</v>
      </c>
      <c r="I175" s="395"/>
      <c r="J175" s="395"/>
      <c r="K175" s="394"/>
      <c r="L175" s="9">
        <v>2037</v>
      </c>
      <c r="M175" s="522" t="s">
        <v>820</v>
      </c>
      <c r="N175" s="474"/>
      <c r="O175" s="474"/>
      <c r="P175" s="474"/>
      <c r="Q175" s="474"/>
      <c r="R175" s="474"/>
      <c r="S175" s="475"/>
    </row>
    <row r="176" spans="1:19" ht="39" customHeight="1">
      <c r="A176" s="449"/>
      <c r="B176" s="449"/>
      <c r="C176" s="707"/>
      <c r="D176" s="320" t="s">
        <v>8</v>
      </c>
      <c r="E176" s="72">
        <v>68</v>
      </c>
      <c r="F176" s="402">
        <v>0.25</v>
      </c>
      <c r="G176" s="394"/>
      <c r="H176" s="402">
        <v>0.45</v>
      </c>
      <c r="I176" s="395"/>
      <c r="J176" s="395"/>
      <c r="K176" s="394"/>
      <c r="L176" s="10">
        <v>0.65</v>
      </c>
      <c r="M176" s="555"/>
      <c r="N176" s="556"/>
      <c r="O176" s="556"/>
      <c r="P176" s="556"/>
      <c r="Q176" s="556"/>
      <c r="R176" s="556"/>
      <c r="S176" s="557"/>
    </row>
    <row r="177" spans="1:19" ht="56.25" customHeight="1">
      <c r="A177" s="449" t="s">
        <v>1027</v>
      </c>
      <c r="B177" s="449"/>
      <c r="C177" s="705" t="s">
        <v>1040</v>
      </c>
      <c r="D177" s="9"/>
      <c r="E177" s="320" t="s">
        <v>3</v>
      </c>
      <c r="F177" s="390" t="s">
        <v>4</v>
      </c>
      <c r="G177" s="391"/>
      <c r="H177" s="390" t="s">
        <v>4</v>
      </c>
      <c r="I177" s="392"/>
      <c r="J177" s="392"/>
      <c r="K177" s="391"/>
      <c r="L177" s="320" t="s">
        <v>9</v>
      </c>
      <c r="M177" s="390" t="s">
        <v>6</v>
      </c>
      <c r="N177" s="392"/>
      <c r="O177" s="392"/>
      <c r="P177" s="392"/>
      <c r="Q177" s="392"/>
      <c r="R177" s="392"/>
      <c r="S177" s="391"/>
    </row>
    <row r="178" spans="1:19" ht="51.75" customHeight="1">
      <c r="A178" s="449"/>
      <c r="B178" s="449"/>
      <c r="C178" s="706"/>
      <c r="D178" s="320" t="s">
        <v>7</v>
      </c>
      <c r="E178" s="9">
        <v>2025</v>
      </c>
      <c r="F178" s="393">
        <v>2029</v>
      </c>
      <c r="G178" s="394"/>
      <c r="H178" s="393">
        <v>2033</v>
      </c>
      <c r="I178" s="395"/>
      <c r="J178" s="395"/>
      <c r="K178" s="394"/>
      <c r="L178" s="9">
        <v>2037</v>
      </c>
      <c r="M178" s="522" t="s">
        <v>820</v>
      </c>
      <c r="N178" s="474"/>
      <c r="O178" s="474"/>
      <c r="P178" s="474"/>
      <c r="Q178" s="474"/>
      <c r="R178" s="474"/>
      <c r="S178" s="475"/>
    </row>
    <row r="179" spans="1:19" ht="39" customHeight="1">
      <c r="A179" s="449"/>
      <c r="B179" s="449"/>
      <c r="C179" s="707"/>
      <c r="D179" s="320" t="s">
        <v>8</v>
      </c>
      <c r="E179" s="9">
        <v>19</v>
      </c>
      <c r="F179" s="402">
        <v>0.15</v>
      </c>
      <c r="G179" s="394"/>
      <c r="H179" s="402">
        <v>0.3</v>
      </c>
      <c r="I179" s="395"/>
      <c r="J179" s="395"/>
      <c r="K179" s="394"/>
      <c r="L179" s="10">
        <v>0.45</v>
      </c>
      <c r="M179" s="555"/>
      <c r="N179" s="556"/>
      <c r="O179" s="556"/>
      <c r="P179" s="556"/>
      <c r="Q179" s="556"/>
      <c r="R179" s="556"/>
      <c r="S179" s="557"/>
    </row>
    <row r="180" spans="1:19" ht="39.75" customHeight="1">
      <c r="A180" s="75" t="s">
        <v>10</v>
      </c>
      <c r="B180" s="514" t="s">
        <v>833</v>
      </c>
      <c r="C180" s="515"/>
      <c r="D180" s="515"/>
      <c r="E180" s="515"/>
      <c r="F180" s="515"/>
      <c r="G180" s="515"/>
      <c r="H180" s="515"/>
      <c r="I180" s="515"/>
      <c r="J180" s="515"/>
      <c r="K180" s="515"/>
      <c r="L180" s="515"/>
      <c r="M180" s="515"/>
      <c r="N180" s="515"/>
      <c r="O180" s="515"/>
      <c r="P180" s="515"/>
      <c r="Q180" s="515"/>
      <c r="R180" s="516"/>
      <c r="S180" s="336"/>
    </row>
    <row r="181" spans="1:19" s="169" customFormat="1" ht="51" customHeight="1">
      <c r="A181" s="578" t="s">
        <v>26</v>
      </c>
      <c r="B181" s="578"/>
      <c r="C181" s="536" t="s">
        <v>11</v>
      </c>
      <c r="D181" s="437" t="s">
        <v>12</v>
      </c>
      <c r="E181" s="437" t="s">
        <v>6</v>
      </c>
      <c r="F181" s="505" t="s">
        <v>13</v>
      </c>
      <c r="G181" s="536"/>
      <c r="H181" s="505" t="s">
        <v>14</v>
      </c>
      <c r="I181" s="539"/>
      <c r="J181" s="539"/>
      <c r="K181" s="536"/>
      <c r="L181" s="437" t="s">
        <v>15</v>
      </c>
      <c r="M181" s="442" t="s">
        <v>16</v>
      </c>
      <c r="N181" s="444" t="s">
        <v>17</v>
      </c>
      <c r="O181" s="445"/>
      <c r="P181" s="445"/>
      <c r="Q181" s="445"/>
      <c r="R181" s="445"/>
      <c r="S181" s="446"/>
    </row>
    <row r="182" spans="1:19" s="169" customFormat="1" ht="55.5" customHeight="1">
      <c r="A182" s="578"/>
      <c r="B182" s="578"/>
      <c r="C182" s="538"/>
      <c r="D182" s="535"/>
      <c r="E182" s="535"/>
      <c r="F182" s="537"/>
      <c r="G182" s="538"/>
      <c r="H182" s="537"/>
      <c r="I182" s="509"/>
      <c r="J182" s="509"/>
      <c r="K182" s="538"/>
      <c r="L182" s="535"/>
      <c r="M182" s="541"/>
      <c r="N182" s="447" t="s">
        <v>24</v>
      </c>
      <c r="O182" s="448"/>
      <c r="P182" s="444" t="s">
        <v>18</v>
      </c>
      <c r="Q182" s="445"/>
      <c r="R182" s="446"/>
      <c r="S182" s="442" t="s">
        <v>19</v>
      </c>
    </row>
    <row r="183" spans="1:19" s="169" customFormat="1" ht="51.75" customHeight="1">
      <c r="A183" s="579"/>
      <c r="B183" s="579"/>
      <c r="C183" s="538"/>
      <c r="D183" s="535"/>
      <c r="E183" s="535"/>
      <c r="F183" s="537"/>
      <c r="G183" s="538"/>
      <c r="H183" s="537"/>
      <c r="I183" s="540"/>
      <c r="J183" s="540"/>
      <c r="K183" s="538"/>
      <c r="L183" s="535"/>
      <c r="M183" s="541"/>
      <c r="N183" s="196" t="s">
        <v>20</v>
      </c>
      <c r="O183" s="196" t="s">
        <v>21</v>
      </c>
      <c r="P183" s="82" t="s">
        <v>20</v>
      </c>
      <c r="Q183" s="505" t="s">
        <v>22</v>
      </c>
      <c r="R183" s="536"/>
      <c r="S183" s="541"/>
    </row>
    <row r="184" spans="1:19" s="169" customFormat="1" ht="78" customHeight="1">
      <c r="A184" s="222" t="s">
        <v>183</v>
      </c>
      <c r="B184" s="89" t="s">
        <v>709</v>
      </c>
      <c r="C184" s="89" t="s">
        <v>710</v>
      </c>
      <c r="D184" s="198" t="s">
        <v>742</v>
      </c>
      <c r="E184" s="359" t="s">
        <v>631</v>
      </c>
      <c r="F184" s="429" t="s">
        <v>711</v>
      </c>
      <c r="G184" s="429"/>
      <c r="H184" s="487"/>
      <c r="I184" s="488"/>
      <c r="J184" s="488"/>
      <c r="K184" s="489"/>
      <c r="L184" s="198">
        <v>2026</v>
      </c>
      <c r="M184" s="228">
        <v>45000000</v>
      </c>
      <c r="N184" s="228"/>
      <c r="O184" s="228"/>
      <c r="P184" s="228">
        <v>45000000</v>
      </c>
      <c r="Q184" s="380"/>
      <c r="R184" s="382"/>
      <c r="S184" s="152"/>
    </row>
    <row r="185" spans="1:19" s="169" customFormat="1" ht="78" customHeight="1">
      <c r="A185" s="250" t="s">
        <v>184</v>
      </c>
      <c r="B185" s="89" t="s">
        <v>712</v>
      </c>
      <c r="C185" s="89" t="s">
        <v>781</v>
      </c>
      <c r="D185" s="198" t="s">
        <v>742</v>
      </c>
      <c r="E185" s="359" t="s">
        <v>631</v>
      </c>
      <c r="F185" s="429" t="s">
        <v>782</v>
      </c>
      <c r="G185" s="429"/>
      <c r="H185" s="380"/>
      <c r="I185" s="381"/>
      <c r="J185" s="381"/>
      <c r="K185" s="382"/>
      <c r="L185" s="198" t="s">
        <v>311</v>
      </c>
      <c r="M185" s="231">
        <v>2875212.51</v>
      </c>
      <c r="N185" s="229"/>
      <c r="O185" s="229"/>
      <c r="P185" s="231">
        <v>2875212.51</v>
      </c>
      <c r="Q185" s="380"/>
      <c r="R185" s="382"/>
      <c r="S185" s="130"/>
    </row>
    <row r="186" spans="1:19" s="169" customFormat="1" ht="78" customHeight="1">
      <c r="A186" s="250" t="s">
        <v>185</v>
      </c>
      <c r="B186" s="89" t="s">
        <v>713</v>
      </c>
      <c r="C186" s="89" t="s">
        <v>780</v>
      </c>
      <c r="D186" s="198" t="s">
        <v>742</v>
      </c>
      <c r="E186" s="359" t="s">
        <v>631</v>
      </c>
      <c r="F186" s="429" t="s">
        <v>782</v>
      </c>
      <c r="G186" s="429"/>
      <c r="H186" s="380"/>
      <c r="I186" s="381"/>
      <c r="J186" s="381"/>
      <c r="K186" s="382"/>
      <c r="L186" s="251" t="s">
        <v>779</v>
      </c>
      <c r="M186" s="228">
        <v>10416000</v>
      </c>
      <c r="N186" s="229"/>
      <c r="O186" s="229"/>
      <c r="P186" s="228">
        <v>10416000</v>
      </c>
      <c r="Q186" s="380"/>
      <c r="R186" s="382"/>
      <c r="S186" s="130"/>
    </row>
    <row r="187" spans="1:19" s="169" customFormat="1" ht="78" customHeight="1">
      <c r="A187" s="250" t="s">
        <v>186</v>
      </c>
      <c r="B187" s="89" t="s">
        <v>714</v>
      </c>
      <c r="C187" s="89" t="s">
        <v>715</v>
      </c>
      <c r="D187" s="198" t="s">
        <v>742</v>
      </c>
      <c r="E187" s="359" t="s">
        <v>631</v>
      </c>
      <c r="F187" s="380" t="s">
        <v>42</v>
      </c>
      <c r="G187" s="382"/>
      <c r="H187" s="380" t="s">
        <v>782</v>
      </c>
      <c r="I187" s="381"/>
      <c r="J187" s="381"/>
      <c r="K187" s="382"/>
      <c r="L187" s="198" t="s">
        <v>45</v>
      </c>
      <c r="M187" s="228">
        <v>300000</v>
      </c>
      <c r="N187" s="229"/>
      <c r="O187" s="229"/>
      <c r="P187" s="229">
        <v>300000</v>
      </c>
      <c r="Q187" s="380"/>
      <c r="R187" s="382"/>
      <c r="S187" s="130"/>
    </row>
    <row r="188" spans="1:19" s="169" customFormat="1" ht="78" customHeight="1">
      <c r="A188" s="250" t="s">
        <v>187</v>
      </c>
      <c r="B188" s="89" t="s">
        <v>716</v>
      </c>
      <c r="C188" s="89" t="s">
        <v>717</v>
      </c>
      <c r="D188" s="198" t="s">
        <v>742</v>
      </c>
      <c r="E188" s="359" t="s">
        <v>631</v>
      </c>
      <c r="F188" s="380" t="s">
        <v>42</v>
      </c>
      <c r="G188" s="382"/>
      <c r="H188" s="380" t="s">
        <v>782</v>
      </c>
      <c r="I188" s="381"/>
      <c r="J188" s="381"/>
      <c r="K188" s="382"/>
      <c r="L188" s="198" t="s">
        <v>45</v>
      </c>
      <c r="M188" s="228">
        <v>120000</v>
      </c>
      <c r="N188" s="229"/>
      <c r="O188" s="229"/>
      <c r="P188" s="229">
        <v>120000</v>
      </c>
      <c r="Q188" s="380"/>
      <c r="R188" s="382"/>
      <c r="S188" s="130"/>
    </row>
    <row r="189" spans="1:19" s="169" customFormat="1" ht="78" customHeight="1">
      <c r="A189" s="250" t="s">
        <v>188</v>
      </c>
      <c r="B189" s="89" t="s">
        <v>718</v>
      </c>
      <c r="C189" s="89" t="s">
        <v>719</v>
      </c>
      <c r="D189" s="198" t="s">
        <v>742</v>
      </c>
      <c r="E189" s="359" t="s">
        <v>631</v>
      </c>
      <c r="F189" s="380" t="s">
        <v>42</v>
      </c>
      <c r="G189" s="382"/>
      <c r="H189" s="380" t="s">
        <v>782</v>
      </c>
      <c r="I189" s="381"/>
      <c r="J189" s="381"/>
      <c r="K189" s="382"/>
      <c r="L189" s="198" t="s">
        <v>45</v>
      </c>
      <c r="M189" s="228">
        <v>550000</v>
      </c>
      <c r="N189" s="229"/>
      <c r="O189" s="229"/>
      <c r="P189" s="229">
        <v>550000</v>
      </c>
      <c r="Q189" s="380"/>
      <c r="R189" s="382"/>
      <c r="S189" s="130"/>
    </row>
    <row r="190" spans="1:19" s="169" customFormat="1" ht="78" customHeight="1">
      <c r="A190" s="250" t="s">
        <v>189</v>
      </c>
      <c r="B190" s="89" t="s">
        <v>720</v>
      </c>
      <c r="C190" s="89" t="s">
        <v>721</v>
      </c>
      <c r="D190" s="198" t="s">
        <v>742</v>
      </c>
      <c r="E190" s="359" t="s">
        <v>631</v>
      </c>
      <c r="F190" s="380" t="s">
        <v>42</v>
      </c>
      <c r="G190" s="382"/>
      <c r="H190" s="380" t="s">
        <v>782</v>
      </c>
      <c r="I190" s="381"/>
      <c r="J190" s="381"/>
      <c r="K190" s="382"/>
      <c r="L190" s="198" t="s">
        <v>45</v>
      </c>
      <c r="M190" s="228">
        <v>120000</v>
      </c>
      <c r="N190" s="229"/>
      <c r="O190" s="229"/>
      <c r="P190" s="229">
        <v>120000</v>
      </c>
      <c r="Q190" s="380"/>
      <c r="R190" s="382"/>
      <c r="S190" s="130"/>
    </row>
    <row r="191" spans="1:19" s="169" customFormat="1" ht="78" customHeight="1">
      <c r="A191" s="250" t="s">
        <v>190</v>
      </c>
      <c r="B191" s="89" t="s">
        <v>722</v>
      </c>
      <c r="C191" s="89" t="s">
        <v>723</v>
      </c>
      <c r="D191" s="198" t="s">
        <v>742</v>
      </c>
      <c r="E191" s="359" t="s">
        <v>631</v>
      </c>
      <c r="F191" s="380" t="s">
        <v>42</v>
      </c>
      <c r="G191" s="382"/>
      <c r="H191" s="380" t="s">
        <v>782</v>
      </c>
      <c r="I191" s="381"/>
      <c r="J191" s="381"/>
      <c r="K191" s="382"/>
      <c r="L191" s="198" t="s">
        <v>45</v>
      </c>
      <c r="M191" s="228">
        <v>471751</v>
      </c>
      <c r="N191" s="229"/>
      <c r="O191" s="229"/>
      <c r="P191" s="229">
        <v>471751</v>
      </c>
      <c r="Q191" s="380"/>
      <c r="R191" s="382"/>
      <c r="S191" s="130"/>
    </row>
    <row r="192" spans="1:19" s="169" customFormat="1" ht="78" customHeight="1">
      <c r="A192" s="250" t="s">
        <v>191</v>
      </c>
      <c r="B192" s="89" t="s">
        <v>724</v>
      </c>
      <c r="C192" s="89" t="s">
        <v>725</v>
      </c>
      <c r="D192" s="198" t="s">
        <v>742</v>
      </c>
      <c r="E192" s="359" t="s">
        <v>631</v>
      </c>
      <c r="F192" s="380" t="s">
        <v>42</v>
      </c>
      <c r="G192" s="382"/>
      <c r="H192" s="380" t="s">
        <v>782</v>
      </c>
      <c r="I192" s="381"/>
      <c r="J192" s="381"/>
      <c r="K192" s="382"/>
      <c r="L192" s="198" t="s">
        <v>45</v>
      </c>
      <c r="M192" s="228">
        <v>500000</v>
      </c>
      <c r="N192" s="229"/>
      <c r="O192" s="229"/>
      <c r="P192" s="229">
        <v>500000</v>
      </c>
      <c r="Q192" s="380"/>
      <c r="R192" s="382"/>
      <c r="S192" s="130"/>
    </row>
    <row r="193" spans="1:19" s="169" customFormat="1" ht="78" customHeight="1">
      <c r="A193" s="250" t="s">
        <v>300</v>
      </c>
      <c r="B193" s="89" t="s">
        <v>726</v>
      </c>
      <c r="C193" s="89" t="s">
        <v>727</v>
      </c>
      <c r="D193" s="198" t="s">
        <v>742</v>
      </c>
      <c r="E193" s="359" t="s">
        <v>631</v>
      </c>
      <c r="F193" s="380" t="s">
        <v>42</v>
      </c>
      <c r="G193" s="382"/>
      <c r="H193" s="380" t="s">
        <v>782</v>
      </c>
      <c r="I193" s="381"/>
      <c r="J193" s="381"/>
      <c r="K193" s="382"/>
      <c r="L193" s="198" t="s">
        <v>45</v>
      </c>
      <c r="M193" s="228">
        <v>150000</v>
      </c>
      <c r="N193" s="229"/>
      <c r="O193" s="229"/>
      <c r="P193" s="229">
        <v>150000</v>
      </c>
      <c r="Q193" s="380"/>
      <c r="R193" s="382"/>
      <c r="S193" s="130"/>
    </row>
    <row r="194" spans="1:19" s="169" customFormat="1" ht="78" customHeight="1">
      <c r="A194" s="250" t="s">
        <v>301</v>
      </c>
      <c r="B194" s="89" t="s">
        <v>728</v>
      </c>
      <c r="C194" s="89" t="s">
        <v>729</v>
      </c>
      <c r="D194" s="198" t="s">
        <v>742</v>
      </c>
      <c r="E194" s="359" t="s">
        <v>631</v>
      </c>
      <c r="F194" s="380" t="s">
        <v>42</v>
      </c>
      <c r="G194" s="382"/>
      <c r="H194" s="380" t="s">
        <v>782</v>
      </c>
      <c r="I194" s="381"/>
      <c r="J194" s="381"/>
      <c r="K194" s="382"/>
      <c r="L194" s="198" t="s">
        <v>45</v>
      </c>
      <c r="M194" s="228">
        <v>375000</v>
      </c>
      <c r="N194" s="229"/>
      <c r="O194" s="229"/>
      <c r="P194" s="229">
        <v>375000</v>
      </c>
      <c r="Q194" s="380"/>
      <c r="R194" s="382"/>
      <c r="S194" s="130"/>
    </row>
    <row r="195" spans="1:19" s="169" customFormat="1" ht="78" customHeight="1">
      <c r="A195" s="250" t="s">
        <v>302</v>
      </c>
      <c r="B195" s="89" t="s">
        <v>730</v>
      </c>
      <c r="C195" s="89" t="s">
        <v>731</v>
      </c>
      <c r="D195" s="198" t="s">
        <v>742</v>
      </c>
      <c r="E195" s="359" t="s">
        <v>631</v>
      </c>
      <c r="F195" s="380" t="s">
        <v>42</v>
      </c>
      <c r="G195" s="382"/>
      <c r="H195" s="380" t="s">
        <v>782</v>
      </c>
      <c r="I195" s="381"/>
      <c r="J195" s="381"/>
      <c r="K195" s="382"/>
      <c r="L195" s="198" t="s">
        <v>45</v>
      </c>
      <c r="M195" s="228">
        <v>70000</v>
      </c>
      <c r="N195" s="229"/>
      <c r="O195" s="229"/>
      <c r="P195" s="229">
        <v>70000</v>
      </c>
      <c r="Q195" s="380"/>
      <c r="R195" s="382"/>
      <c r="S195" s="130"/>
    </row>
    <row r="196" spans="1:19" s="169" customFormat="1" ht="78" customHeight="1">
      <c r="A196" s="250" t="s">
        <v>464</v>
      </c>
      <c r="B196" s="89" t="s">
        <v>732</v>
      </c>
      <c r="C196" s="89" t="s">
        <v>733</v>
      </c>
      <c r="D196" s="198" t="s">
        <v>742</v>
      </c>
      <c r="E196" s="359" t="s">
        <v>631</v>
      </c>
      <c r="F196" s="380" t="s">
        <v>42</v>
      </c>
      <c r="G196" s="382"/>
      <c r="H196" s="380" t="s">
        <v>782</v>
      </c>
      <c r="I196" s="381"/>
      <c r="J196" s="381"/>
      <c r="K196" s="382"/>
      <c r="L196" s="198" t="s">
        <v>45</v>
      </c>
      <c r="M196" s="228">
        <v>100000</v>
      </c>
      <c r="N196" s="229"/>
      <c r="O196" s="229"/>
      <c r="P196" s="229">
        <v>100000</v>
      </c>
      <c r="Q196" s="380"/>
      <c r="R196" s="382"/>
      <c r="S196" s="130"/>
    </row>
    <row r="197" spans="1:19" s="169" customFormat="1" ht="78" customHeight="1">
      <c r="A197" s="250" t="s">
        <v>754</v>
      </c>
      <c r="B197" s="89" t="s">
        <v>734</v>
      </c>
      <c r="C197" s="89" t="s">
        <v>735</v>
      </c>
      <c r="D197" s="198" t="s">
        <v>742</v>
      </c>
      <c r="E197" s="359" t="s">
        <v>631</v>
      </c>
      <c r="F197" s="380" t="s">
        <v>42</v>
      </c>
      <c r="G197" s="382"/>
      <c r="H197" s="380" t="s">
        <v>782</v>
      </c>
      <c r="I197" s="381"/>
      <c r="J197" s="381"/>
      <c r="K197" s="382"/>
      <c r="L197" s="198" t="s">
        <v>45</v>
      </c>
      <c r="M197" s="228">
        <v>375000</v>
      </c>
      <c r="N197" s="229"/>
      <c r="O197" s="229"/>
      <c r="P197" s="229">
        <v>375000</v>
      </c>
      <c r="Q197" s="380"/>
      <c r="R197" s="382"/>
      <c r="S197" s="130"/>
    </row>
    <row r="198" spans="1:19" s="169" customFormat="1" ht="78" customHeight="1">
      <c r="A198" s="250" t="s">
        <v>755</v>
      </c>
      <c r="B198" s="89" t="s">
        <v>736</v>
      </c>
      <c r="C198" s="89" t="s">
        <v>737</v>
      </c>
      <c r="D198" s="198" t="s">
        <v>743</v>
      </c>
      <c r="E198" s="359" t="s">
        <v>631</v>
      </c>
      <c r="F198" s="380" t="s">
        <v>42</v>
      </c>
      <c r="G198" s="382"/>
      <c r="H198" s="380"/>
      <c r="I198" s="381"/>
      <c r="J198" s="381"/>
      <c r="K198" s="382"/>
      <c r="L198" s="198" t="s">
        <v>331</v>
      </c>
      <c r="M198" s="228">
        <v>88495.9</v>
      </c>
      <c r="N198" s="228">
        <v>88495.9</v>
      </c>
      <c r="O198" s="229"/>
      <c r="P198" s="229"/>
      <c r="Q198" s="380"/>
      <c r="R198" s="382"/>
      <c r="S198" s="130"/>
    </row>
    <row r="199" spans="1:19" ht="78" customHeight="1">
      <c r="A199" s="250" t="s">
        <v>756</v>
      </c>
      <c r="B199" s="89" t="s">
        <v>738</v>
      </c>
      <c r="C199" s="89" t="s">
        <v>739</v>
      </c>
      <c r="D199" s="198" t="s">
        <v>743</v>
      </c>
      <c r="E199" s="359" t="s">
        <v>631</v>
      </c>
      <c r="F199" s="380" t="s">
        <v>42</v>
      </c>
      <c r="G199" s="382"/>
      <c r="H199" s="380"/>
      <c r="I199" s="381"/>
      <c r="J199" s="381"/>
      <c r="K199" s="382"/>
      <c r="L199" s="198" t="s">
        <v>331</v>
      </c>
      <c r="M199" s="228">
        <v>96451.39</v>
      </c>
      <c r="N199" s="228">
        <v>96451.39</v>
      </c>
      <c r="O199" s="229"/>
      <c r="P199" s="229"/>
      <c r="Q199" s="380"/>
      <c r="R199" s="382"/>
      <c r="S199" s="130"/>
    </row>
    <row r="200" spans="1:19" ht="78" customHeight="1">
      <c r="A200" s="250" t="s">
        <v>757</v>
      </c>
      <c r="B200" s="89" t="s">
        <v>740</v>
      </c>
      <c r="C200" s="89" t="s">
        <v>741</v>
      </c>
      <c r="D200" s="198" t="s">
        <v>743</v>
      </c>
      <c r="E200" s="359" t="s">
        <v>631</v>
      </c>
      <c r="F200" s="380" t="s">
        <v>42</v>
      </c>
      <c r="G200" s="382"/>
      <c r="H200" s="380"/>
      <c r="I200" s="381"/>
      <c r="J200" s="381"/>
      <c r="K200" s="382"/>
      <c r="L200" s="198" t="s">
        <v>331</v>
      </c>
      <c r="M200" s="228">
        <v>71073.83</v>
      </c>
      <c r="N200" s="228">
        <v>71073.83</v>
      </c>
      <c r="O200" s="229"/>
      <c r="P200" s="229"/>
      <c r="Q200" s="380"/>
      <c r="R200" s="382"/>
      <c r="S200" s="130"/>
    </row>
    <row r="201" spans="1:19" ht="78" customHeight="1">
      <c r="A201" s="250" t="s">
        <v>758</v>
      </c>
      <c r="B201" s="89" t="s">
        <v>288</v>
      </c>
      <c r="C201" s="198" t="s">
        <v>289</v>
      </c>
      <c r="D201" s="198" t="s">
        <v>771</v>
      </c>
      <c r="E201" s="359" t="s">
        <v>631</v>
      </c>
      <c r="F201" s="429" t="s">
        <v>42</v>
      </c>
      <c r="G201" s="429"/>
      <c r="H201" s="429" t="s">
        <v>88</v>
      </c>
      <c r="I201" s="429"/>
      <c r="J201" s="429"/>
      <c r="K201" s="429"/>
      <c r="L201" s="198" t="s">
        <v>290</v>
      </c>
      <c r="M201" s="152"/>
      <c r="N201" s="152"/>
      <c r="O201" s="152"/>
      <c r="P201" s="152"/>
      <c r="Q201" s="380"/>
      <c r="R201" s="382"/>
      <c r="S201" s="152"/>
    </row>
    <row r="202" spans="1:19" ht="78" customHeight="1">
      <c r="A202" s="250" t="s">
        <v>759</v>
      </c>
      <c r="B202" s="115" t="s">
        <v>291</v>
      </c>
      <c r="C202" s="179" t="s">
        <v>292</v>
      </c>
      <c r="D202" s="179" t="s">
        <v>772</v>
      </c>
      <c r="E202" s="359" t="s">
        <v>631</v>
      </c>
      <c r="F202" s="455" t="s">
        <v>42</v>
      </c>
      <c r="G202" s="455"/>
      <c r="H202" s="455" t="s">
        <v>88</v>
      </c>
      <c r="I202" s="455"/>
      <c r="J202" s="455"/>
      <c r="K202" s="455"/>
      <c r="L202" s="110" t="s">
        <v>290</v>
      </c>
      <c r="M202" s="40"/>
      <c r="N202" s="40"/>
      <c r="O202" s="40"/>
      <c r="P202" s="40"/>
      <c r="Q202" s="116"/>
      <c r="R202" s="117"/>
      <c r="S202" s="40"/>
    </row>
    <row r="203" spans="1:19" ht="78" customHeight="1">
      <c r="A203" s="250" t="s">
        <v>760</v>
      </c>
      <c r="B203" s="115" t="s">
        <v>293</v>
      </c>
      <c r="C203" s="179" t="s">
        <v>294</v>
      </c>
      <c r="D203" s="179" t="s">
        <v>771</v>
      </c>
      <c r="E203" s="359" t="s">
        <v>631</v>
      </c>
      <c r="F203" s="455" t="s">
        <v>42</v>
      </c>
      <c r="G203" s="455"/>
      <c r="H203" s="455" t="s">
        <v>88</v>
      </c>
      <c r="I203" s="455"/>
      <c r="J203" s="455"/>
      <c r="K203" s="455"/>
      <c r="L203" s="110" t="s">
        <v>290</v>
      </c>
      <c r="M203" s="40"/>
      <c r="N203" s="40"/>
      <c r="O203" s="40"/>
      <c r="P203" s="40"/>
      <c r="Q203" s="116"/>
      <c r="R203" s="117"/>
      <c r="S203" s="40"/>
    </row>
    <row r="204" spans="1:19" ht="111.75" customHeight="1">
      <c r="A204" s="250" t="s">
        <v>761</v>
      </c>
      <c r="B204" s="185" t="s">
        <v>462</v>
      </c>
      <c r="C204" s="185" t="s">
        <v>295</v>
      </c>
      <c r="D204" s="179" t="s">
        <v>773</v>
      </c>
      <c r="E204" s="359" t="s">
        <v>631</v>
      </c>
      <c r="F204" s="451" t="s">
        <v>42</v>
      </c>
      <c r="G204" s="451"/>
      <c r="H204" s="452" t="s">
        <v>89</v>
      </c>
      <c r="I204" s="453"/>
      <c r="J204" s="453"/>
      <c r="K204" s="454"/>
      <c r="L204" s="110" t="s">
        <v>45</v>
      </c>
      <c r="M204" s="118">
        <v>51697.47</v>
      </c>
      <c r="N204" s="118">
        <v>51697.47</v>
      </c>
      <c r="O204" s="40"/>
      <c r="P204" s="119"/>
      <c r="Q204" s="111"/>
      <c r="R204" s="112"/>
      <c r="S204" s="120"/>
    </row>
    <row r="205" spans="1:19" ht="78" customHeight="1">
      <c r="A205" s="250" t="s">
        <v>762</v>
      </c>
      <c r="B205" s="185" t="s">
        <v>296</v>
      </c>
      <c r="C205" s="185" t="s">
        <v>297</v>
      </c>
      <c r="D205" s="198" t="s">
        <v>742</v>
      </c>
      <c r="E205" s="359" t="s">
        <v>631</v>
      </c>
      <c r="F205" s="451" t="s">
        <v>42</v>
      </c>
      <c r="G205" s="451"/>
      <c r="H205" s="452" t="s">
        <v>89</v>
      </c>
      <c r="I205" s="453"/>
      <c r="J205" s="453"/>
      <c r="K205" s="454"/>
      <c r="L205" s="110" t="s">
        <v>276</v>
      </c>
      <c r="M205" s="120"/>
      <c r="N205" s="120"/>
      <c r="O205" s="40"/>
      <c r="P205" s="119"/>
      <c r="Q205" s="111"/>
      <c r="R205" s="112"/>
      <c r="S205" s="120"/>
    </row>
    <row r="206" spans="1:19" ht="78" customHeight="1">
      <c r="A206" s="250" t="s">
        <v>763</v>
      </c>
      <c r="B206" s="190" t="s">
        <v>298</v>
      </c>
      <c r="C206" s="185" t="s">
        <v>299</v>
      </c>
      <c r="D206" s="198" t="s">
        <v>742</v>
      </c>
      <c r="E206" s="359" t="s">
        <v>631</v>
      </c>
      <c r="F206" s="451" t="s">
        <v>42</v>
      </c>
      <c r="G206" s="451"/>
      <c r="H206" s="452" t="s">
        <v>89</v>
      </c>
      <c r="I206" s="453"/>
      <c r="J206" s="453"/>
      <c r="K206" s="454"/>
      <c r="L206" s="110" t="s">
        <v>45</v>
      </c>
      <c r="M206" s="121">
        <v>506213.7</v>
      </c>
      <c r="N206" s="121">
        <v>506213.7</v>
      </c>
      <c r="O206" s="122"/>
      <c r="P206" s="123"/>
      <c r="Q206" s="124"/>
      <c r="R206" s="125"/>
      <c r="S206" s="122"/>
    </row>
    <row r="207" spans="1:19" ht="78" customHeight="1">
      <c r="A207" s="250" t="s">
        <v>764</v>
      </c>
      <c r="B207" s="183" t="s">
        <v>458</v>
      </c>
      <c r="C207" s="183" t="s">
        <v>66</v>
      </c>
      <c r="D207" s="183" t="s">
        <v>775</v>
      </c>
      <c r="E207" s="359" t="s">
        <v>631</v>
      </c>
      <c r="F207" s="374" t="s">
        <v>42</v>
      </c>
      <c r="G207" s="374"/>
      <c r="H207" s="455" t="s">
        <v>88</v>
      </c>
      <c r="I207" s="455"/>
      <c r="J207" s="455"/>
      <c r="K207" s="455"/>
      <c r="L207" s="109" t="s">
        <v>70</v>
      </c>
      <c r="M207" s="55">
        <v>3227375.66</v>
      </c>
      <c r="N207" s="55">
        <v>3227375.66</v>
      </c>
      <c r="O207" s="54"/>
      <c r="P207" s="54"/>
      <c r="Q207" s="712"/>
      <c r="R207" s="713"/>
      <c r="S207" s="53"/>
    </row>
    <row r="208" spans="1:19" ht="78" customHeight="1">
      <c r="A208" s="250" t="s">
        <v>765</v>
      </c>
      <c r="B208" s="183" t="s">
        <v>459</v>
      </c>
      <c r="C208" s="183" t="s">
        <v>68</v>
      </c>
      <c r="D208" s="183" t="s">
        <v>776</v>
      </c>
      <c r="E208" s="359" t="s">
        <v>631</v>
      </c>
      <c r="F208" s="374" t="s">
        <v>42</v>
      </c>
      <c r="G208" s="374"/>
      <c r="H208" s="455" t="s">
        <v>88</v>
      </c>
      <c r="I208" s="455"/>
      <c r="J208" s="455"/>
      <c r="K208" s="455"/>
      <c r="L208" s="109" t="s">
        <v>70</v>
      </c>
      <c r="M208" s="55">
        <v>3205176.64</v>
      </c>
      <c r="N208" s="55">
        <v>3205176.64</v>
      </c>
      <c r="O208" s="54"/>
      <c r="P208" s="54"/>
      <c r="Q208" s="712"/>
      <c r="R208" s="713"/>
      <c r="S208" s="53"/>
    </row>
    <row r="209" spans="1:19" s="169" customFormat="1" ht="78" customHeight="1">
      <c r="A209" s="250" t="s">
        <v>766</v>
      </c>
      <c r="B209" s="183" t="s">
        <v>460</v>
      </c>
      <c r="C209" s="183" t="s">
        <v>463</v>
      </c>
      <c r="D209" s="183" t="s">
        <v>776</v>
      </c>
      <c r="E209" s="359" t="s">
        <v>631</v>
      </c>
      <c r="F209" s="374" t="s">
        <v>42</v>
      </c>
      <c r="G209" s="374"/>
      <c r="H209" s="455" t="s">
        <v>88</v>
      </c>
      <c r="I209" s="455"/>
      <c r="J209" s="455"/>
      <c r="K209" s="455"/>
      <c r="L209" s="109" t="s">
        <v>70</v>
      </c>
      <c r="M209" s="55">
        <v>3467276.3</v>
      </c>
      <c r="N209" s="55">
        <v>3467276.3</v>
      </c>
      <c r="O209" s="54"/>
      <c r="P209" s="54"/>
      <c r="Q209" s="712"/>
      <c r="R209" s="713"/>
      <c r="S209" s="53"/>
    </row>
    <row r="210" spans="1:19" ht="63" customHeight="1">
      <c r="A210" s="250" t="s">
        <v>767</v>
      </c>
      <c r="B210" s="183" t="s">
        <v>69</v>
      </c>
      <c r="C210" s="183" t="s">
        <v>461</v>
      </c>
      <c r="D210" s="183" t="s">
        <v>777</v>
      </c>
      <c r="E210" s="359" t="s">
        <v>631</v>
      </c>
      <c r="F210" s="374" t="s">
        <v>42</v>
      </c>
      <c r="G210" s="374"/>
      <c r="H210" s="502"/>
      <c r="I210" s="503"/>
      <c r="J210" s="503"/>
      <c r="K210" s="504"/>
      <c r="L210" s="109" t="s">
        <v>415</v>
      </c>
      <c r="M210" s="55">
        <v>806532.03</v>
      </c>
      <c r="N210" s="55">
        <v>806532.03</v>
      </c>
      <c r="O210" s="54"/>
      <c r="P210" s="54"/>
      <c r="Q210" s="712"/>
      <c r="R210" s="713"/>
      <c r="S210" s="53"/>
    </row>
    <row r="211" spans="1:19" ht="82.5" customHeight="1">
      <c r="A211" s="250" t="s">
        <v>768</v>
      </c>
      <c r="B211" s="182" t="s">
        <v>168</v>
      </c>
      <c r="C211" s="182" t="s">
        <v>337</v>
      </c>
      <c r="D211" s="180" t="s">
        <v>621</v>
      </c>
      <c r="E211" s="359" t="s">
        <v>631</v>
      </c>
      <c r="F211" s="429" t="s">
        <v>42</v>
      </c>
      <c r="G211" s="429"/>
      <c r="H211" s="455" t="s">
        <v>88</v>
      </c>
      <c r="I211" s="455"/>
      <c r="J211" s="455"/>
      <c r="K211" s="455"/>
      <c r="L211" s="140">
        <v>2030</v>
      </c>
      <c r="M211" s="67">
        <v>7000000</v>
      </c>
      <c r="N211" s="67">
        <v>7000000</v>
      </c>
      <c r="O211" s="59"/>
      <c r="P211" s="4"/>
      <c r="Q211" s="456"/>
      <c r="R211" s="457"/>
      <c r="S211" s="19"/>
    </row>
    <row r="212" spans="1:19" ht="123" customHeight="1">
      <c r="A212" s="250" t="s">
        <v>1101</v>
      </c>
      <c r="B212" s="89" t="s">
        <v>465</v>
      </c>
      <c r="C212" s="89" t="s">
        <v>71</v>
      </c>
      <c r="D212" s="89" t="s">
        <v>778</v>
      </c>
      <c r="E212" s="359" t="s">
        <v>631</v>
      </c>
      <c r="F212" s="374" t="s">
        <v>42</v>
      </c>
      <c r="G212" s="374"/>
      <c r="H212" s="429" t="s">
        <v>88</v>
      </c>
      <c r="I212" s="429"/>
      <c r="J212" s="429"/>
      <c r="K212" s="429"/>
      <c r="L212" s="89" t="s">
        <v>744</v>
      </c>
      <c r="M212" s="227">
        <v>1809041.28</v>
      </c>
      <c r="N212" s="227">
        <v>1809041.28</v>
      </c>
      <c r="O212" s="229"/>
      <c r="P212" s="229"/>
      <c r="Q212" s="710"/>
      <c r="R212" s="711"/>
      <c r="S212" s="230"/>
    </row>
    <row r="213" spans="1:19" ht="42.75" customHeight="1">
      <c r="A213" s="23"/>
      <c r="B213" s="13"/>
      <c r="C213" s="14"/>
      <c r="D213" s="15"/>
      <c r="E213" s="16"/>
      <c r="F213" s="16"/>
      <c r="G213" s="17"/>
      <c r="H213" s="90"/>
      <c r="I213" s="17"/>
      <c r="J213" s="17"/>
      <c r="K213" s="17"/>
      <c r="L213" s="18"/>
      <c r="M213" s="92">
        <f>SUM(M184:M212)</f>
        <v>81752297.709999993</v>
      </c>
      <c r="N213" s="92">
        <f t="shared" ref="N213:S213" si="3">SUM(N184:N212)</f>
        <v>20329334.200000003</v>
      </c>
      <c r="O213" s="92">
        <f t="shared" si="3"/>
        <v>0</v>
      </c>
      <c r="P213" s="92">
        <f t="shared" si="3"/>
        <v>61422963.509999998</v>
      </c>
      <c r="Q213" s="92">
        <f t="shared" si="3"/>
        <v>0</v>
      </c>
      <c r="R213" s="92">
        <f t="shared" si="3"/>
        <v>0</v>
      </c>
      <c r="S213" s="92">
        <f t="shared" si="3"/>
        <v>0</v>
      </c>
    </row>
    <row r="214" spans="1:19" s="3" customFormat="1" ht="54" customHeight="1">
      <c r="A214" s="728" t="s">
        <v>192</v>
      </c>
      <c r="B214" s="728"/>
      <c r="C214" s="728"/>
      <c r="D214" s="729" t="s">
        <v>1067</v>
      </c>
      <c r="E214" s="730"/>
      <c r="F214" s="730"/>
      <c r="G214" s="730"/>
      <c r="H214" s="730"/>
      <c r="I214" s="730"/>
      <c r="J214" s="730"/>
      <c r="K214" s="730"/>
      <c r="L214" s="730"/>
      <c r="M214" s="730"/>
      <c r="N214" s="730"/>
      <c r="O214" s="730"/>
      <c r="P214" s="730"/>
      <c r="Q214" s="730"/>
      <c r="R214" s="730"/>
      <c r="S214" s="731"/>
    </row>
    <row r="215" spans="1:19" ht="42.75" customHeight="1">
      <c r="A215" s="449" t="s">
        <v>1102</v>
      </c>
      <c r="B215" s="449"/>
      <c r="C215" s="449" t="s">
        <v>1070</v>
      </c>
      <c r="D215" s="33"/>
      <c r="E215" s="320" t="s">
        <v>3</v>
      </c>
      <c r="F215" s="390" t="s">
        <v>4</v>
      </c>
      <c r="G215" s="391"/>
      <c r="H215" s="390" t="s">
        <v>4</v>
      </c>
      <c r="I215" s="392"/>
      <c r="J215" s="392"/>
      <c r="K215" s="391"/>
      <c r="L215" s="320" t="s">
        <v>9</v>
      </c>
      <c r="M215" s="390" t="s">
        <v>6</v>
      </c>
      <c r="N215" s="392"/>
      <c r="O215" s="392"/>
      <c r="P215" s="392"/>
      <c r="Q215" s="392"/>
      <c r="R215" s="392"/>
      <c r="S215" s="391"/>
    </row>
    <row r="216" spans="1:19" ht="43.5" customHeight="1">
      <c r="A216" s="449"/>
      <c r="B216" s="449"/>
      <c r="C216" s="450"/>
      <c r="D216" s="319" t="s">
        <v>7</v>
      </c>
      <c r="E216" s="9">
        <v>2025</v>
      </c>
      <c r="F216" s="393">
        <v>2029</v>
      </c>
      <c r="G216" s="394"/>
      <c r="H216" s="393">
        <v>2033</v>
      </c>
      <c r="I216" s="395"/>
      <c r="J216" s="395"/>
      <c r="K216" s="394"/>
      <c r="L216" s="9">
        <v>2037</v>
      </c>
      <c r="M216" s="522" t="s">
        <v>819</v>
      </c>
      <c r="N216" s="474"/>
      <c r="O216" s="474"/>
      <c r="P216" s="474"/>
      <c r="Q216" s="474"/>
      <c r="R216" s="474"/>
      <c r="S216" s="475"/>
    </row>
    <row r="217" spans="1:19" ht="40.5" customHeight="1">
      <c r="A217" s="449"/>
      <c r="B217" s="449"/>
      <c r="C217" s="450"/>
      <c r="D217" s="319" t="s">
        <v>8</v>
      </c>
      <c r="E217" s="72">
        <v>33</v>
      </c>
      <c r="F217" s="402">
        <v>0.2</v>
      </c>
      <c r="G217" s="394"/>
      <c r="H217" s="402">
        <v>0.4</v>
      </c>
      <c r="I217" s="395"/>
      <c r="J217" s="395"/>
      <c r="K217" s="394"/>
      <c r="L217" s="10">
        <v>0.55000000000000004</v>
      </c>
      <c r="M217" s="555"/>
      <c r="N217" s="556"/>
      <c r="O217" s="556"/>
      <c r="P217" s="556"/>
      <c r="Q217" s="556"/>
      <c r="R217" s="556"/>
      <c r="S217" s="557"/>
    </row>
    <row r="218" spans="1:19" ht="43.5" customHeight="1">
      <c r="A218" s="75" t="s">
        <v>10</v>
      </c>
      <c r="B218" s="403" t="s">
        <v>833</v>
      </c>
      <c r="C218" s="735"/>
      <c r="D218" s="735"/>
      <c r="E218" s="735"/>
      <c r="F218" s="735"/>
      <c r="G218" s="735"/>
      <c r="H218" s="735"/>
      <c r="I218" s="735"/>
      <c r="J218" s="735"/>
      <c r="K218" s="735"/>
      <c r="L218" s="735"/>
      <c r="M218" s="735"/>
      <c r="N218" s="735"/>
      <c r="O218" s="735"/>
      <c r="P218" s="735"/>
      <c r="Q218" s="735"/>
      <c r="R218" s="736"/>
      <c r="S218" s="336"/>
    </row>
    <row r="219" spans="1:19" ht="36" customHeight="1">
      <c r="A219" s="573" t="s">
        <v>26</v>
      </c>
      <c r="B219" s="538"/>
      <c r="C219" s="535" t="s">
        <v>11</v>
      </c>
      <c r="D219" s="437" t="s">
        <v>12</v>
      </c>
      <c r="E219" s="437" t="s">
        <v>6</v>
      </c>
      <c r="F219" s="505" t="s">
        <v>13</v>
      </c>
      <c r="G219" s="507"/>
      <c r="H219" s="505" t="s">
        <v>14</v>
      </c>
      <c r="I219" s="506"/>
      <c r="J219" s="506"/>
      <c r="K219" s="507"/>
      <c r="L219" s="437" t="s">
        <v>15</v>
      </c>
      <c r="M219" s="442" t="s">
        <v>16</v>
      </c>
      <c r="N219" s="444" t="s">
        <v>17</v>
      </c>
      <c r="O219" s="445"/>
      <c r="P219" s="445"/>
      <c r="Q219" s="445"/>
      <c r="R219" s="445"/>
      <c r="S219" s="446"/>
    </row>
    <row r="220" spans="1:19" s="169" customFormat="1" ht="34.5" customHeight="1">
      <c r="A220" s="573"/>
      <c r="B220" s="538"/>
      <c r="C220" s="438"/>
      <c r="D220" s="438"/>
      <c r="E220" s="438"/>
      <c r="F220" s="508"/>
      <c r="G220" s="510"/>
      <c r="H220" s="508"/>
      <c r="I220" s="509"/>
      <c r="J220" s="509"/>
      <c r="K220" s="510"/>
      <c r="L220" s="438"/>
      <c r="M220" s="443"/>
      <c r="N220" s="447" t="s">
        <v>24</v>
      </c>
      <c r="O220" s="448"/>
      <c r="P220" s="444" t="s">
        <v>18</v>
      </c>
      <c r="Q220" s="445"/>
      <c r="R220" s="446"/>
      <c r="S220" s="442" t="s">
        <v>19</v>
      </c>
    </row>
    <row r="221" spans="1:19" ht="38.25" customHeight="1">
      <c r="A221" s="573"/>
      <c r="B221" s="538"/>
      <c r="C221" s="439"/>
      <c r="D221" s="439"/>
      <c r="E221" s="439"/>
      <c r="F221" s="511"/>
      <c r="G221" s="513"/>
      <c r="H221" s="511"/>
      <c r="I221" s="512"/>
      <c r="J221" s="512"/>
      <c r="K221" s="513"/>
      <c r="L221" s="439"/>
      <c r="M221" s="443"/>
      <c r="N221" s="82" t="s">
        <v>20</v>
      </c>
      <c r="O221" s="82" t="s">
        <v>21</v>
      </c>
      <c r="P221" s="82" t="s">
        <v>20</v>
      </c>
      <c r="Q221" s="505" t="s">
        <v>22</v>
      </c>
      <c r="R221" s="507"/>
      <c r="S221" s="443"/>
    </row>
    <row r="222" spans="1:19" s="169" customFormat="1" ht="78" customHeight="1">
      <c r="A222" s="35" t="s">
        <v>428</v>
      </c>
      <c r="B222" s="191" t="s">
        <v>52</v>
      </c>
      <c r="C222" s="185" t="s">
        <v>53</v>
      </c>
      <c r="D222" s="176" t="s">
        <v>624</v>
      </c>
      <c r="E222" s="173" t="s">
        <v>43</v>
      </c>
      <c r="F222" s="455" t="s">
        <v>42</v>
      </c>
      <c r="G222" s="455"/>
      <c r="H222" s="455" t="s">
        <v>88</v>
      </c>
      <c r="I222" s="455"/>
      <c r="J222" s="455"/>
      <c r="K222" s="455"/>
      <c r="L222" s="110">
        <v>2026</v>
      </c>
      <c r="M222" s="126">
        <v>145449.20000000001</v>
      </c>
      <c r="N222" s="126">
        <v>145449.20000000001</v>
      </c>
      <c r="O222" s="58"/>
      <c r="P222" s="58"/>
      <c r="Q222" s="456"/>
      <c r="R222" s="457"/>
      <c r="S222" s="58"/>
    </row>
    <row r="223" spans="1:19" s="169" customFormat="1" ht="78" customHeight="1">
      <c r="A223" s="35" t="s">
        <v>193</v>
      </c>
      <c r="B223" s="191" t="s">
        <v>54</v>
      </c>
      <c r="C223" s="185" t="s">
        <v>55</v>
      </c>
      <c r="D223" s="182" t="s">
        <v>624</v>
      </c>
      <c r="E223" s="179" t="s">
        <v>43</v>
      </c>
      <c r="F223" s="455" t="s">
        <v>42</v>
      </c>
      <c r="G223" s="455"/>
      <c r="H223" s="455" t="s">
        <v>88</v>
      </c>
      <c r="I223" s="455"/>
      <c r="J223" s="455"/>
      <c r="K223" s="455"/>
      <c r="L223" s="110">
        <v>2026</v>
      </c>
      <c r="M223" s="126">
        <v>289545.5</v>
      </c>
      <c r="N223" s="126">
        <v>289545.5</v>
      </c>
      <c r="O223" s="58"/>
      <c r="P223" s="58"/>
      <c r="Q223" s="456"/>
      <c r="R223" s="457"/>
      <c r="S223" s="58"/>
    </row>
    <row r="224" spans="1:19" s="169" customFormat="1" ht="78" customHeight="1">
      <c r="A224" s="216" t="s">
        <v>194</v>
      </c>
      <c r="B224" s="226" t="s">
        <v>497</v>
      </c>
      <c r="C224" s="198" t="s">
        <v>56</v>
      </c>
      <c r="D224" s="198" t="s">
        <v>624</v>
      </c>
      <c r="E224" s="198" t="s">
        <v>43</v>
      </c>
      <c r="F224" s="429" t="s">
        <v>42</v>
      </c>
      <c r="G224" s="429"/>
      <c r="H224" s="429" t="s">
        <v>88</v>
      </c>
      <c r="I224" s="429"/>
      <c r="J224" s="429"/>
      <c r="K224" s="429"/>
      <c r="L224" s="198">
        <v>2026</v>
      </c>
      <c r="M224" s="31">
        <v>363928.93</v>
      </c>
      <c r="N224" s="31">
        <v>18196.93</v>
      </c>
      <c r="O224" s="59"/>
      <c r="P224" s="129">
        <v>345732</v>
      </c>
      <c r="Q224" s="674"/>
      <c r="R224" s="675"/>
      <c r="S224" s="59"/>
    </row>
    <row r="225" spans="1:19" s="169" customFormat="1" ht="78" customHeight="1">
      <c r="A225" s="216" t="s">
        <v>195</v>
      </c>
      <c r="B225" s="226" t="s">
        <v>496</v>
      </c>
      <c r="C225" s="198" t="s">
        <v>57</v>
      </c>
      <c r="D225" s="198" t="s">
        <v>624</v>
      </c>
      <c r="E225" s="198" t="s">
        <v>43</v>
      </c>
      <c r="F225" s="429" t="s">
        <v>42</v>
      </c>
      <c r="G225" s="429"/>
      <c r="H225" s="429" t="s">
        <v>88</v>
      </c>
      <c r="I225" s="429"/>
      <c r="J225" s="429"/>
      <c r="K225" s="429"/>
      <c r="L225" s="198">
        <v>2026</v>
      </c>
      <c r="M225" s="31">
        <v>1025126.84</v>
      </c>
      <c r="N225" s="31">
        <v>1025126.84</v>
      </c>
      <c r="O225" s="59"/>
      <c r="P225" s="59"/>
      <c r="Q225" s="674"/>
      <c r="R225" s="675"/>
      <c r="S225" s="59"/>
    </row>
    <row r="226" spans="1:19" s="169" customFormat="1" ht="78" customHeight="1">
      <c r="A226" s="216" t="s">
        <v>196</v>
      </c>
      <c r="B226" s="226" t="s">
        <v>495</v>
      </c>
      <c r="C226" s="200" t="s">
        <v>58</v>
      </c>
      <c r="D226" s="198" t="s">
        <v>624</v>
      </c>
      <c r="E226" s="198" t="s">
        <v>43</v>
      </c>
      <c r="F226" s="429" t="s">
        <v>42</v>
      </c>
      <c r="G226" s="429"/>
      <c r="H226" s="429"/>
      <c r="I226" s="429"/>
      <c r="J226" s="429"/>
      <c r="K226" s="429"/>
      <c r="L226" s="198">
        <v>2026</v>
      </c>
      <c r="M226" s="31">
        <v>476716.2</v>
      </c>
      <c r="N226" s="31">
        <v>476716.2</v>
      </c>
      <c r="O226" s="59"/>
      <c r="P226" s="59"/>
      <c r="Q226" s="674"/>
      <c r="R226" s="675"/>
      <c r="S226" s="59"/>
    </row>
    <row r="227" spans="1:19" s="169" customFormat="1" ht="78" customHeight="1">
      <c r="A227" s="216" t="s">
        <v>1028</v>
      </c>
      <c r="B227" s="198" t="s">
        <v>494</v>
      </c>
      <c r="C227" s="198" t="s">
        <v>59</v>
      </c>
      <c r="D227" s="198" t="s">
        <v>624</v>
      </c>
      <c r="E227" s="198" t="s">
        <v>43</v>
      </c>
      <c r="F227" s="429" t="s">
        <v>42</v>
      </c>
      <c r="G227" s="429"/>
      <c r="H227" s="429" t="s">
        <v>88</v>
      </c>
      <c r="I227" s="429"/>
      <c r="J227" s="429"/>
      <c r="K227" s="429"/>
      <c r="L227" s="198" t="s">
        <v>331</v>
      </c>
      <c r="M227" s="31">
        <v>4169625.59</v>
      </c>
      <c r="N227" s="31">
        <v>4169625.59</v>
      </c>
      <c r="O227" s="59"/>
      <c r="P227" s="59"/>
      <c r="Q227" s="459"/>
      <c r="R227" s="460"/>
      <c r="S227" s="59"/>
    </row>
    <row r="228" spans="1:19" s="169" customFormat="1" ht="78" customHeight="1">
      <c r="A228" s="216" t="s">
        <v>197</v>
      </c>
      <c r="B228" s="226" t="s">
        <v>748</v>
      </c>
      <c r="C228" s="198" t="s">
        <v>840</v>
      </c>
      <c r="D228" s="198" t="s">
        <v>624</v>
      </c>
      <c r="E228" s="198" t="s">
        <v>43</v>
      </c>
      <c r="F228" s="429" t="s">
        <v>42</v>
      </c>
      <c r="G228" s="429"/>
      <c r="H228" s="429" t="s">
        <v>88</v>
      </c>
      <c r="I228" s="429"/>
      <c r="J228" s="429"/>
      <c r="K228" s="429"/>
      <c r="L228" s="200" t="s">
        <v>310</v>
      </c>
      <c r="M228" s="225"/>
      <c r="N228" s="225"/>
      <c r="O228" s="101"/>
      <c r="P228" s="101"/>
      <c r="Q228" s="204"/>
      <c r="R228" s="205"/>
      <c r="S228" s="101"/>
    </row>
    <row r="229" spans="1:19" s="169" customFormat="1" ht="78" customHeight="1">
      <c r="A229" s="216" t="s">
        <v>1029</v>
      </c>
      <c r="B229" s="198" t="s">
        <v>749</v>
      </c>
      <c r="C229" s="198" t="s">
        <v>839</v>
      </c>
      <c r="D229" s="198" t="s">
        <v>624</v>
      </c>
      <c r="E229" s="198" t="s">
        <v>43</v>
      </c>
      <c r="F229" s="732" t="s">
        <v>42</v>
      </c>
      <c r="G229" s="732"/>
      <c r="H229" s="429" t="s">
        <v>88</v>
      </c>
      <c r="I229" s="429"/>
      <c r="J229" s="429"/>
      <c r="K229" s="429"/>
      <c r="L229" s="200" t="s">
        <v>310</v>
      </c>
      <c r="M229" s="225"/>
      <c r="N229" s="225"/>
      <c r="O229" s="101"/>
      <c r="P229" s="101"/>
      <c r="Q229" s="204"/>
      <c r="R229" s="205"/>
      <c r="S229" s="101"/>
    </row>
    <row r="230" spans="1:19" s="169" customFormat="1" ht="78" customHeight="1">
      <c r="A230" s="216" t="s">
        <v>198</v>
      </c>
      <c r="B230" s="304" t="s">
        <v>783</v>
      </c>
      <c r="C230" s="200" t="s">
        <v>788</v>
      </c>
      <c r="D230" s="198" t="s">
        <v>791</v>
      </c>
      <c r="E230" s="351" t="s">
        <v>43</v>
      </c>
      <c r="F230" s="380" t="s">
        <v>798</v>
      </c>
      <c r="G230" s="382"/>
      <c r="H230" s="380" t="s">
        <v>794</v>
      </c>
      <c r="I230" s="381"/>
      <c r="J230" s="381"/>
      <c r="K230" s="382"/>
      <c r="L230" s="200" t="s">
        <v>795</v>
      </c>
      <c r="M230" s="225">
        <v>1298000</v>
      </c>
      <c r="N230" s="225"/>
      <c r="O230" s="101"/>
      <c r="P230" s="225">
        <v>1298000</v>
      </c>
      <c r="Q230" s="204"/>
      <c r="R230" s="205"/>
      <c r="S230" s="101"/>
    </row>
    <row r="231" spans="1:19" s="169" customFormat="1" ht="78" customHeight="1">
      <c r="A231" s="216" t="s">
        <v>199</v>
      </c>
      <c r="B231" s="309" t="s">
        <v>784</v>
      </c>
      <c r="C231" s="200" t="s">
        <v>789</v>
      </c>
      <c r="D231" s="198" t="s">
        <v>792</v>
      </c>
      <c r="E231" s="351" t="s">
        <v>43</v>
      </c>
      <c r="F231" s="380" t="s">
        <v>798</v>
      </c>
      <c r="G231" s="382"/>
      <c r="H231" s="380" t="s">
        <v>794</v>
      </c>
      <c r="I231" s="381"/>
      <c r="J231" s="381"/>
      <c r="K231" s="382"/>
      <c r="L231" s="200" t="s">
        <v>796</v>
      </c>
      <c r="M231" s="225">
        <v>36690548.21725329</v>
      </c>
      <c r="N231" s="225"/>
      <c r="O231" s="101"/>
      <c r="P231" s="225">
        <v>36690548.21725329</v>
      </c>
      <c r="Q231" s="204"/>
      <c r="R231" s="205"/>
      <c r="S231" s="101"/>
    </row>
    <row r="232" spans="1:19" s="169" customFormat="1" ht="78" customHeight="1">
      <c r="A232" s="216" t="s">
        <v>200</v>
      </c>
      <c r="B232" s="309" t="s">
        <v>785</v>
      </c>
      <c r="C232" s="200" t="s">
        <v>789</v>
      </c>
      <c r="D232" s="198" t="s">
        <v>792</v>
      </c>
      <c r="E232" s="351" t="s">
        <v>43</v>
      </c>
      <c r="F232" s="380" t="s">
        <v>798</v>
      </c>
      <c r="G232" s="382"/>
      <c r="H232" s="380" t="s">
        <v>794</v>
      </c>
      <c r="I232" s="381"/>
      <c r="J232" s="381"/>
      <c r="K232" s="382"/>
      <c r="L232" s="200" t="s">
        <v>796</v>
      </c>
      <c r="M232" s="225">
        <v>37087173.053141899</v>
      </c>
      <c r="N232" s="225"/>
      <c r="O232" s="101"/>
      <c r="P232" s="225">
        <v>37087173.053141899</v>
      </c>
      <c r="Q232" s="204"/>
      <c r="R232" s="205"/>
      <c r="S232" s="101"/>
    </row>
    <row r="233" spans="1:19" s="169" customFormat="1" ht="102" customHeight="1">
      <c r="A233" s="216" t="s">
        <v>201</v>
      </c>
      <c r="B233" s="309" t="s">
        <v>786</v>
      </c>
      <c r="C233" s="200" t="s">
        <v>789</v>
      </c>
      <c r="D233" s="198" t="s">
        <v>792</v>
      </c>
      <c r="E233" s="351" t="s">
        <v>43</v>
      </c>
      <c r="F233" s="380" t="s">
        <v>798</v>
      </c>
      <c r="G233" s="382"/>
      <c r="H233" s="380" t="s">
        <v>794</v>
      </c>
      <c r="I233" s="381"/>
      <c r="J233" s="381"/>
      <c r="K233" s="382"/>
      <c r="L233" s="200" t="s">
        <v>796</v>
      </c>
      <c r="M233" s="225">
        <v>8515157.2276623342</v>
      </c>
      <c r="N233" s="225"/>
      <c r="O233" s="101"/>
      <c r="P233" s="225">
        <v>8515157.2276623305</v>
      </c>
      <c r="Q233" s="204"/>
      <c r="R233" s="205"/>
      <c r="S233" s="101"/>
    </row>
    <row r="234" spans="1:19" s="169" customFormat="1" ht="78" customHeight="1">
      <c r="A234" s="216" t="s">
        <v>769</v>
      </c>
      <c r="B234" s="309" t="s">
        <v>787</v>
      </c>
      <c r="C234" s="200" t="s">
        <v>790</v>
      </c>
      <c r="D234" s="198" t="s">
        <v>793</v>
      </c>
      <c r="E234" s="351" t="s">
        <v>43</v>
      </c>
      <c r="F234" s="380" t="s">
        <v>798</v>
      </c>
      <c r="G234" s="382"/>
      <c r="H234" s="380" t="s">
        <v>794</v>
      </c>
      <c r="I234" s="381"/>
      <c r="J234" s="381"/>
      <c r="K234" s="382"/>
      <c r="L234" s="200" t="s">
        <v>797</v>
      </c>
      <c r="M234" s="225">
        <v>31267074.799359299</v>
      </c>
      <c r="N234" s="225"/>
      <c r="O234" s="101"/>
      <c r="P234" s="225">
        <v>31267074.799359299</v>
      </c>
      <c r="Q234" s="204"/>
      <c r="R234" s="205"/>
      <c r="S234" s="101"/>
    </row>
    <row r="235" spans="1:19" ht="37.5" customHeight="1">
      <c r="A235" s="23"/>
      <c r="B235" s="63"/>
      <c r="C235" s="63"/>
      <c r="D235" s="64"/>
      <c r="E235" s="65"/>
      <c r="F235" s="440"/>
      <c r="G235" s="441"/>
      <c r="H235" s="633"/>
      <c r="I235" s="634"/>
      <c r="J235" s="634"/>
      <c r="K235" s="635"/>
      <c r="L235" s="63"/>
      <c r="M235" s="96">
        <f>SUM(M222:M234)</f>
        <v>121328345.55741683</v>
      </c>
      <c r="N235" s="96">
        <f>SUM(N222:N234)</f>
        <v>6124660.2599999998</v>
      </c>
      <c r="O235" s="96"/>
      <c r="P235" s="96">
        <f>SUM(P222:P234)</f>
        <v>115203685.29741681</v>
      </c>
      <c r="Q235" s="636"/>
      <c r="R235" s="637"/>
      <c r="S235" s="66"/>
    </row>
    <row r="236" spans="1:19" ht="34.5" customHeight="1">
      <c r="A236" s="577" t="s">
        <v>202</v>
      </c>
      <c r="B236" s="577"/>
      <c r="C236" s="577"/>
      <c r="D236" s="748" t="s">
        <v>131</v>
      </c>
      <c r="E236" s="749"/>
      <c r="F236" s="749"/>
      <c r="G236" s="749"/>
      <c r="H236" s="749"/>
      <c r="I236" s="749"/>
      <c r="J236" s="749"/>
      <c r="K236" s="749"/>
      <c r="L236" s="749"/>
      <c r="M236" s="749"/>
      <c r="N236" s="749"/>
      <c r="O236" s="749"/>
      <c r="P236" s="749"/>
      <c r="Q236" s="749"/>
      <c r="R236" s="749"/>
      <c r="S236" s="749"/>
    </row>
    <row r="237" spans="1:19" ht="37.5" customHeight="1">
      <c r="A237" s="498" t="s">
        <v>203</v>
      </c>
      <c r="B237" s="498"/>
      <c r="C237" s="498" t="s">
        <v>841</v>
      </c>
      <c r="D237" s="62"/>
      <c r="E237" s="321" t="s">
        <v>3</v>
      </c>
      <c r="F237" s="499" t="s">
        <v>4</v>
      </c>
      <c r="G237" s="707"/>
      <c r="H237" s="499" t="s">
        <v>4</v>
      </c>
      <c r="I237" s="743"/>
      <c r="J237" s="743"/>
      <c r="K237" s="707"/>
      <c r="L237" s="321" t="s">
        <v>9</v>
      </c>
      <c r="M237" s="499" t="s">
        <v>6</v>
      </c>
      <c r="N237" s="743"/>
      <c r="O237" s="743"/>
      <c r="P237" s="743"/>
      <c r="Q237" s="743"/>
      <c r="R237" s="743"/>
      <c r="S237" s="707"/>
    </row>
    <row r="238" spans="1:19" ht="35.25" customHeight="1">
      <c r="A238" s="449"/>
      <c r="B238" s="449"/>
      <c r="C238" s="450"/>
      <c r="D238" s="319" t="s">
        <v>7</v>
      </c>
      <c r="E238" s="9">
        <v>2025</v>
      </c>
      <c r="F238" s="393">
        <v>2029</v>
      </c>
      <c r="G238" s="394"/>
      <c r="H238" s="393">
        <v>2033</v>
      </c>
      <c r="I238" s="395"/>
      <c r="J238" s="395"/>
      <c r="K238" s="394"/>
      <c r="L238" s="9">
        <v>2037</v>
      </c>
      <c r="M238" s="522" t="s">
        <v>819</v>
      </c>
      <c r="N238" s="474"/>
      <c r="O238" s="474"/>
      <c r="P238" s="474"/>
      <c r="Q238" s="474"/>
      <c r="R238" s="474"/>
      <c r="S238" s="475"/>
    </row>
    <row r="239" spans="1:19" ht="27.75" customHeight="1">
      <c r="A239" s="449"/>
      <c r="B239" s="449"/>
      <c r="C239" s="450"/>
      <c r="D239" s="319" t="s">
        <v>8</v>
      </c>
      <c r="E239" s="9">
        <v>0</v>
      </c>
      <c r="F239" s="393">
        <v>0</v>
      </c>
      <c r="G239" s="394"/>
      <c r="H239" s="393">
        <v>0</v>
      </c>
      <c r="I239" s="395"/>
      <c r="J239" s="395"/>
      <c r="K239" s="394"/>
      <c r="L239" s="10">
        <v>0.5</v>
      </c>
      <c r="M239" s="555"/>
      <c r="N239" s="556"/>
      <c r="O239" s="556"/>
      <c r="P239" s="556"/>
      <c r="Q239" s="556"/>
      <c r="R239" s="556"/>
      <c r="S239" s="557"/>
    </row>
    <row r="240" spans="1:19" ht="46.5" customHeight="1">
      <c r="A240" s="143"/>
      <c r="B240" s="157" t="s">
        <v>10</v>
      </c>
      <c r="C240" s="611" t="s">
        <v>834</v>
      </c>
      <c r="D240" s="405"/>
      <c r="E240" s="405"/>
      <c r="F240" s="405"/>
      <c r="G240" s="405"/>
      <c r="H240" s="405"/>
      <c r="I240" s="405"/>
      <c r="J240" s="405"/>
      <c r="K240" s="405"/>
      <c r="L240" s="405"/>
      <c r="M240" s="405"/>
      <c r="N240" s="405"/>
      <c r="O240" s="405"/>
      <c r="P240" s="405"/>
      <c r="Q240" s="405"/>
      <c r="R240" s="405"/>
      <c r="S240" s="406"/>
    </row>
    <row r="241" spans="1:19" ht="50.25" customHeight="1">
      <c r="A241" s="573" t="s">
        <v>26</v>
      </c>
      <c r="B241" s="538"/>
      <c r="C241" s="535" t="s">
        <v>11</v>
      </c>
      <c r="D241" s="437" t="s">
        <v>12</v>
      </c>
      <c r="E241" s="437" t="s">
        <v>6</v>
      </c>
      <c r="F241" s="505" t="s">
        <v>13</v>
      </c>
      <c r="G241" s="507"/>
      <c r="H241" s="505" t="s">
        <v>14</v>
      </c>
      <c r="I241" s="506"/>
      <c r="J241" s="506"/>
      <c r="K241" s="507"/>
      <c r="L241" s="437" t="s">
        <v>15</v>
      </c>
      <c r="M241" s="442" t="s">
        <v>16</v>
      </c>
      <c r="N241" s="444" t="s">
        <v>17</v>
      </c>
      <c r="O241" s="593"/>
      <c r="P241" s="593"/>
      <c r="Q241" s="593"/>
      <c r="R241" s="593"/>
      <c r="S241" s="483"/>
    </row>
    <row r="242" spans="1:19" ht="39" customHeight="1">
      <c r="A242" s="573"/>
      <c r="B242" s="538"/>
      <c r="C242" s="438"/>
      <c r="D242" s="438"/>
      <c r="E242" s="438"/>
      <c r="F242" s="508"/>
      <c r="G242" s="510"/>
      <c r="H242" s="508"/>
      <c r="I242" s="509"/>
      <c r="J242" s="509"/>
      <c r="K242" s="510"/>
      <c r="L242" s="438"/>
      <c r="M242" s="443"/>
      <c r="N242" s="447" t="s">
        <v>24</v>
      </c>
      <c r="O242" s="630"/>
      <c r="P242" s="444" t="s">
        <v>18</v>
      </c>
      <c r="Q242" s="593"/>
      <c r="R242" s="483"/>
      <c r="S242" s="442" t="s">
        <v>19</v>
      </c>
    </row>
    <row r="243" spans="1:19" ht="51" customHeight="1">
      <c r="A243" s="573"/>
      <c r="B243" s="538"/>
      <c r="C243" s="439"/>
      <c r="D243" s="439"/>
      <c r="E243" s="439"/>
      <c r="F243" s="511"/>
      <c r="G243" s="513"/>
      <c r="H243" s="511"/>
      <c r="I243" s="512"/>
      <c r="J243" s="512"/>
      <c r="K243" s="513"/>
      <c r="L243" s="438"/>
      <c r="M243" s="443"/>
      <c r="N243" s="82" t="s">
        <v>20</v>
      </c>
      <c r="O243" s="82" t="s">
        <v>21</v>
      </c>
      <c r="P243" s="82" t="s">
        <v>20</v>
      </c>
      <c r="Q243" s="505" t="s">
        <v>22</v>
      </c>
      <c r="R243" s="507"/>
      <c r="S243" s="443"/>
    </row>
    <row r="244" spans="1:19" ht="88.5" customHeight="1">
      <c r="A244" s="84" t="s">
        <v>204</v>
      </c>
      <c r="B244" s="183" t="s">
        <v>450</v>
      </c>
      <c r="C244" s="175" t="s">
        <v>451</v>
      </c>
      <c r="D244" s="183" t="s">
        <v>627</v>
      </c>
      <c r="E244" s="80" t="s">
        <v>628</v>
      </c>
      <c r="F244" s="502" t="s">
        <v>42</v>
      </c>
      <c r="G244" s="504"/>
      <c r="H244" s="796" t="s">
        <v>212</v>
      </c>
      <c r="I244" s="797"/>
      <c r="J244" s="797"/>
      <c r="K244" s="797"/>
      <c r="L244" s="144">
        <v>2036</v>
      </c>
      <c r="M244" s="44"/>
      <c r="N244" s="4"/>
      <c r="O244" s="4"/>
      <c r="P244" s="4"/>
      <c r="Q244" s="594"/>
      <c r="R244" s="595"/>
      <c r="S244" s="44"/>
    </row>
    <row r="245" spans="1:19" ht="37.5" customHeight="1">
      <c r="A245" s="41"/>
      <c r="B245" s="41"/>
      <c r="C245" s="42"/>
      <c r="D245" s="42"/>
      <c r="E245" s="42"/>
      <c r="F245" s="42"/>
      <c r="G245" s="42"/>
      <c r="H245" s="42"/>
      <c r="I245" s="42"/>
      <c r="J245" s="42"/>
      <c r="K245" s="42"/>
      <c r="L245" s="42"/>
      <c r="M245" s="93">
        <f t="shared" ref="M245:S245" si="4">SUM(M243:M244)</f>
        <v>0</v>
      </c>
      <c r="N245" s="93">
        <f t="shared" si="4"/>
        <v>0</v>
      </c>
      <c r="O245" s="38">
        <f t="shared" si="4"/>
        <v>0</v>
      </c>
      <c r="P245" s="38">
        <f t="shared" si="4"/>
        <v>0</v>
      </c>
      <c r="Q245" s="38">
        <f t="shared" si="4"/>
        <v>0</v>
      </c>
      <c r="R245" s="38">
        <f t="shared" si="4"/>
        <v>0</v>
      </c>
      <c r="S245" s="43">
        <f t="shared" si="4"/>
        <v>0</v>
      </c>
    </row>
    <row r="246" spans="1:19" ht="42" customHeight="1">
      <c r="A246" s="660" t="s">
        <v>205</v>
      </c>
      <c r="B246" s="660"/>
      <c r="C246" s="660"/>
      <c r="D246" s="737" t="s">
        <v>1017</v>
      </c>
      <c r="E246" s="738"/>
      <c r="F246" s="738"/>
      <c r="G246" s="738"/>
      <c r="H246" s="738"/>
      <c r="I246" s="738"/>
      <c r="J246" s="738"/>
      <c r="K246" s="738"/>
      <c r="L246" s="739"/>
      <c r="M246" s="740" t="s">
        <v>1</v>
      </c>
      <c r="N246" s="741"/>
      <c r="O246" s="741"/>
      <c r="P246" s="741"/>
      <c r="Q246" s="742"/>
      <c r="R246" s="752" t="s">
        <v>869</v>
      </c>
      <c r="S246" s="394"/>
    </row>
    <row r="247" spans="1:19" ht="36" customHeight="1">
      <c r="A247" s="465" t="s">
        <v>206</v>
      </c>
      <c r="B247" s="465"/>
      <c r="C247" s="435"/>
      <c r="D247" s="27"/>
      <c r="E247" s="465" t="s">
        <v>3</v>
      </c>
      <c r="F247" s="465"/>
      <c r="G247" s="465" t="s">
        <v>4</v>
      </c>
      <c r="H247" s="465"/>
      <c r="I247" s="465" t="s">
        <v>5</v>
      </c>
      <c r="J247" s="465"/>
      <c r="K247" s="465"/>
      <c r="L247" s="465"/>
      <c r="M247" s="478" t="s">
        <v>6</v>
      </c>
      <c r="N247" s="478"/>
      <c r="O247" s="478"/>
      <c r="P247" s="478"/>
      <c r="Q247" s="478"/>
      <c r="R247" s="478"/>
      <c r="S247" s="478"/>
    </row>
    <row r="248" spans="1:19" ht="48" customHeight="1">
      <c r="A248" s="465"/>
      <c r="B248" s="465"/>
      <c r="C248" s="436"/>
      <c r="D248" s="83" t="s">
        <v>7</v>
      </c>
      <c r="E248" s="479">
        <v>2025</v>
      </c>
      <c r="F248" s="479"/>
      <c r="G248" s="479">
        <v>2031</v>
      </c>
      <c r="H248" s="479"/>
      <c r="I248" s="479">
        <v>2037</v>
      </c>
      <c r="J248" s="479"/>
      <c r="K248" s="479"/>
      <c r="L248" s="479"/>
      <c r="M248" s="721" t="s">
        <v>887</v>
      </c>
      <c r="N248" s="721"/>
      <c r="O248" s="721"/>
      <c r="P248" s="721"/>
      <c r="Q248" s="721"/>
      <c r="R248" s="721"/>
      <c r="S248" s="721"/>
    </row>
    <row r="249" spans="1:19" ht="45" customHeight="1">
      <c r="A249" s="465"/>
      <c r="B249" s="465"/>
      <c r="C249" s="270" t="s">
        <v>881</v>
      </c>
      <c r="D249" s="83" t="s">
        <v>8</v>
      </c>
      <c r="E249" s="628" t="s">
        <v>1006</v>
      </c>
      <c r="F249" s="628"/>
      <c r="G249" s="629">
        <v>0.25</v>
      </c>
      <c r="H249" s="479"/>
      <c r="I249" s="628" t="s">
        <v>1079</v>
      </c>
      <c r="J249" s="628"/>
      <c r="K249" s="628"/>
      <c r="L249" s="628"/>
      <c r="M249" s="721"/>
      <c r="N249" s="721"/>
      <c r="O249" s="721"/>
      <c r="P249" s="721"/>
      <c r="Q249" s="721"/>
      <c r="R249" s="721"/>
      <c r="S249" s="721"/>
    </row>
    <row r="250" spans="1:19" ht="24.75" customHeight="1">
      <c r="A250" s="465"/>
      <c r="B250" s="465"/>
      <c r="C250" s="638" t="s">
        <v>882</v>
      </c>
      <c r="D250" s="465" t="s">
        <v>8</v>
      </c>
      <c r="E250" s="628" t="s">
        <v>1007</v>
      </c>
      <c r="F250" s="628"/>
      <c r="G250" s="629">
        <v>0.05</v>
      </c>
      <c r="H250" s="629"/>
      <c r="I250" s="628" t="s">
        <v>949</v>
      </c>
      <c r="J250" s="628"/>
      <c r="K250" s="628"/>
      <c r="L250" s="628"/>
      <c r="M250" s="644" t="s">
        <v>824</v>
      </c>
      <c r="N250" s="645"/>
      <c r="O250" s="645"/>
      <c r="P250" s="645"/>
      <c r="Q250" s="645"/>
      <c r="R250" s="645"/>
      <c r="S250" s="646"/>
    </row>
    <row r="251" spans="1:19" ht="20.25" customHeight="1">
      <c r="A251" s="465"/>
      <c r="B251" s="465"/>
      <c r="C251" s="640"/>
      <c r="D251" s="465"/>
      <c r="E251" s="628"/>
      <c r="F251" s="628"/>
      <c r="G251" s="629"/>
      <c r="H251" s="629"/>
      <c r="I251" s="628"/>
      <c r="J251" s="628"/>
      <c r="K251" s="628"/>
      <c r="L251" s="628"/>
      <c r="M251" s="647"/>
      <c r="N251" s="648"/>
      <c r="O251" s="648"/>
      <c r="P251" s="648"/>
      <c r="Q251" s="648"/>
      <c r="R251" s="648"/>
      <c r="S251" s="649"/>
    </row>
    <row r="252" spans="1:19" ht="45" customHeight="1">
      <c r="A252" s="577" t="s">
        <v>207</v>
      </c>
      <c r="B252" s="577"/>
      <c r="C252" s="577"/>
      <c r="D252" s="750" t="s">
        <v>1068</v>
      </c>
      <c r="E252" s="703"/>
      <c r="F252" s="703"/>
      <c r="G252" s="703"/>
      <c r="H252" s="703"/>
      <c r="I252" s="703"/>
      <c r="J252" s="703"/>
      <c r="K252" s="703"/>
      <c r="L252" s="703"/>
      <c r="M252" s="662"/>
      <c r="N252" s="662"/>
      <c r="O252" s="662"/>
      <c r="P252" s="662"/>
      <c r="Q252" s="662"/>
      <c r="R252" s="662"/>
      <c r="S252" s="663"/>
    </row>
    <row r="253" spans="1:19" ht="38.25" customHeight="1">
      <c r="A253" s="389" t="s">
        <v>208</v>
      </c>
      <c r="B253" s="389"/>
      <c r="C253" s="641" t="s">
        <v>883</v>
      </c>
      <c r="D253" s="33"/>
      <c r="E253" s="320" t="s">
        <v>3</v>
      </c>
      <c r="F253" s="390" t="s">
        <v>4</v>
      </c>
      <c r="G253" s="391"/>
      <c r="H253" s="390" t="s">
        <v>4</v>
      </c>
      <c r="I253" s="392"/>
      <c r="J253" s="392"/>
      <c r="K253" s="391"/>
      <c r="L253" s="320" t="s">
        <v>9</v>
      </c>
      <c r="M253" s="390" t="s">
        <v>6</v>
      </c>
      <c r="N253" s="392"/>
      <c r="O253" s="392"/>
      <c r="P253" s="392"/>
      <c r="Q253" s="392"/>
      <c r="R253" s="392"/>
      <c r="S253" s="391"/>
    </row>
    <row r="254" spans="1:19" ht="41.25" customHeight="1">
      <c r="A254" s="389"/>
      <c r="B254" s="389"/>
      <c r="C254" s="642"/>
      <c r="D254" s="319" t="s">
        <v>7</v>
      </c>
      <c r="E254" s="9">
        <v>2025</v>
      </c>
      <c r="F254" s="393">
        <v>2029</v>
      </c>
      <c r="G254" s="394"/>
      <c r="H254" s="393">
        <v>2033</v>
      </c>
      <c r="I254" s="395"/>
      <c r="J254" s="395"/>
      <c r="K254" s="394"/>
      <c r="L254" s="9">
        <v>2037</v>
      </c>
      <c r="M254" s="522" t="s">
        <v>825</v>
      </c>
      <c r="N254" s="474"/>
      <c r="O254" s="474"/>
      <c r="P254" s="474"/>
      <c r="Q254" s="474"/>
      <c r="R254" s="474"/>
      <c r="S254" s="475"/>
    </row>
    <row r="255" spans="1:19" ht="45" customHeight="1">
      <c r="A255" s="389"/>
      <c r="B255" s="389"/>
      <c r="C255" s="643"/>
      <c r="D255" s="319" t="s">
        <v>8</v>
      </c>
      <c r="E255" s="305"/>
      <c r="F255" s="402">
        <v>0.2</v>
      </c>
      <c r="G255" s="394"/>
      <c r="H255" s="402">
        <v>0.4</v>
      </c>
      <c r="I255" s="395"/>
      <c r="J255" s="395"/>
      <c r="K255" s="394"/>
      <c r="L255" s="10">
        <v>0.6</v>
      </c>
      <c r="M255" s="555"/>
      <c r="N255" s="556"/>
      <c r="O255" s="556"/>
      <c r="P255" s="556"/>
      <c r="Q255" s="556"/>
      <c r="R255" s="556"/>
      <c r="S255" s="557"/>
    </row>
    <row r="256" spans="1:19" ht="53.25" customHeight="1">
      <c r="A256" s="75" t="s">
        <v>10</v>
      </c>
      <c r="B256" s="611" t="s">
        <v>998</v>
      </c>
      <c r="C256" s="405"/>
      <c r="D256" s="405"/>
      <c r="E256" s="405"/>
      <c r="F256" s="405"/>
      <c r="G256" s="405"/>
      <c r="H256" s="405"/>
      <c r="I256" s="405"/>
      <c r="J256" s="405"/>
      <c r="K256" s="405"/>
      <c r="L256" s="405"/>
      <c r="M256" s="405"/>
      <c r="N256" s="405"/>
      <c r="O256" s="405"/>
      <c r="P256" s="405"/>
      <c r="Q256" s="405"/>
      <c r="R256" s="406"/>
      <c r="S256" s="79"/>
    </row>
    <row r="257" spans="1:19" ht="45.75" customHeight="1">
      <c r="A257" s="577" t="s">
        <v>26</v>
      </c>
      <c r="B257" s="577"/>
      <c r="C257" s="577" t="s">
        <v>11</v>
      </c>
      <c r="D257" s="536" t="s">
        <v>12</v>
      </c>
      <c r="E257" s="437" t="s">
        <v>6</v>
      </c>
      <c r="F257" s="505" t="s">
        <v>13</v>
      </c>
      <c r="G257" s="507"/>
      <c r="H257" s="505" t="s">
        <v>14</v>
      </c>
      <c r="I257" s="506"/>
      <c r="J257" s="506"/>
      <c r="K257" s="507"/>
      <c r="L257" s="437" t="s">
        <v>15</v>
      </c>
      <c r="M257" s="442" t="s">
        <v>16</v>
      </c>
      <c r="N257" s="444" t="s">
        <v>17</v>
      </c>
      <c r="O257" s="593"/>
      <c r="P257" s="593"/>
      <c r="Q257" s="593"/>
      <c r="R257" s="593"/>
      <c r="S257" s="483"/>
    </row>
    <row r="258" spans="1:19" ht="33" customHeight="1">
      <c r="A258" s="577"/>
      <c r="B258" s="577"/>
      <c r="C258" s="578"/>
      <c r="D258" s="510"/>
      <c r="E258" s="438"/>
      <c r="F258" s="508"/>
      <c r="G258" s="510"/>
      <c r="H258" s="508"/>
      <c r="I258" s="509"/>
      <c r="J258" s="509"/>
      <c r="K258" s="510"/>
      <c r="L258" s="438"/>
      <c r="M258" s="443"/>
      <c r="N258" s="447" t="s">
        <v>24</v>
      </c>
      <c r="O258" s="630"/>
      <c r="P258" s="444" t="s">
        <v>18</v>
      </c>
      <c r="Q258" s="593"/>
      <c r="R258" s="483"/>
      <c r="S258" s="442" t="s">
        <v>19</v>
      </c>
    </row>
    <row r="259" spans="1:19" ht="46.5" customHeight="1">
      <c r="A259" s="577"/>
      <c r="B259" s="577"/>
      <c r="C259" s="579"/>
      <c r="D259" s="510"/>
      <c r="E259" s="439"/>
      <c r="F259" s="511"/>
      <c r="G259" s="513"/>
      <c r="H259" s="511"/>
      <c r="I259" s="512"/>
      <c r="J259" s="512"/>
      <c r="K259" s="513"/>
      <c r="L259" s="439"/>
      <c r="M259" s="443"/>
      <c r="N259" s="82" t="s">
        <v>20</v>
      </c>
      <c r="O259" s="30" t="s">
        <v>21</v>
      </c>
      <c r="P259" s="30" t="s">
        <v>20</v>
      </c>
      <c r="Q259" s="444" t="s">
        <v>22</v>
      </c>
      <c r="R259" s="483"/>
      <c r="S259" s="482"/>
    </row>
    <row r="260" spans="1:19" ht="134.25" customHeight="1">
      <c r="A260" s="23" t="s">
        <v>209</v>
      </c>
      <c r="B260" s="179" t="s">
        <v>33</v>
      </c>
      <c r="C260" s="184" t="s">
        <v>210</v>
      </c>
      <c r="D260" s="179" t="s">
        <v>629</v>
      </c>
      <c r="E260" s="173" t="s">
        <v>631</v>
      </c>
      <c r="F260" s="455" t="s">
        <v>1105</v>
      </c>
      <c r="G260" s="455"/>
      <c r="H260" s="455" t="s">
        <v>1104</v>
      </c>
      <c r="I260" s="455"/>
      <c r="J260" s="455"/>
      <c r="K260" s="455"/>
      <c r="L260" s="81" t="s">
        <v>272</v>
      </c>
      <c r="M260" s="106">
        <v>3500000</v>
      </c>
      <c r="N260" s="106">
        <v>3500000</v>
      </c>
      <c r="O260" s="4"/>
      <c r="P260" s="87"/>
      <c r="Q260" s="613"/>
      <c r="R260" s="457"/>
      <c r="S260" s="58"/>
    </row>
    <row r="261" spans="1:19" ht="78" customHeight="1">
      <c r="A261" s="23" t="s">
        <v>114</v>
      </c>
      <c r="B261" s="32" t="s">
        <v>954</v>
      </c>
      <c r="C261" s="179" t="s">
        <v>34</v>
      </c>
      <c r="D261" s="178" t="s">
        <v>633</v>
      </c>
      <c r="E261" s="179" t="s">
        <v>630</v>
      </c>
      <c r="F261" s="455" t="s">
        <v>1104</v>
      </c>
      <c r="G261" s="455"/>
      <c r="H261" s="455" t="s">
        <v>42</v>
      </c>
      <c r="I261" s="455"/>
      <c r="J261" s="455"/>
      <c r="K261" s="455"/>
      <c r="L261" s="81" t="s">
        <v>74</v>
      </c>
      <c r="M261" s="2">
        <v>2000000</v>
      </c>
      <c r="N261" s="2">
        <v>2000000</v>
      </c>
      <c r="O261" s="4"/>
      <c r="P261" s="58"/>
      <c r="Q261" s="613"/>
      <c r="R261" s="457"/>
      <c r="S261" s="58"/>
    </row>
    <row r="262" spans="1:19" ht="78" customHeight="1">
      <c r="A262" s="23" t="s">
        <v>115</v>
      </c>
      <c r="B262" s="179" t="s">
        <v>135</v>
      </c>
      <c r="C262" s="179" t="s">
        <v>265</v>
      </c>
      <c r="D262" s="179" t="s">
        <v>632</v>
      </c>
      <c r="E262" s="173" t="s">
        <v>630</v>
      </c>
      <c r="F262" s="455" t="s">
        <v>1103</v>
      </c>
      <c r="G262" s="455"/>
      <c r="H262" s="718" t="s">
        <v>42</v>
      </c>
      <c r="I262" s="719"/>
      <c r="J262" s="719"/>
      <c r="K262" s="720"/>
      <c r="L262" s="81" t="s">
        <v>334</v>
      </c>
      <c r="M262" s="12">
        <v>600000</v>
      </c>
      <c r="N262" s="12">
        <v>600000</v>
      </c>
      <c r="O262" s="4"/>
      <c r="P262" s="58"/>
      <c r="Q262" s="631"/>
      <c r="R262" s="632"/>
      <c r="S262" s="58"/>
    </row>
    <row r="263" spans="1:19" ht="87" customHeight="1">
      <c r="A263" s="23" t="s">
        <v>420</v>
      </c>
      <c r="B263" s="182" t="s">
        <v>40</v>
      </c>
      <c r="C263" s="179" t="s">
        <v>41</v>
      </c>
      <c r="D263" s="179" t="s">
        <v>449</v>
      </c>
      <c r="E263" s="173" t="s">
        <v>838</v>
      </c>
      <c r="F263" s="455" t="s">
        <v>42</v>
      </c>
      <c r="G263" s="455"/>
      <c r="H263" s="455"/>
      <c r="I263" s="455"/>
      <c r="J263" s="455"/>
      <c r="K263" s="455"/>
      <c r="L263" s="81" t="s">
        <v>311</v>
      </c>
      <c r="M263" s="77">
        <v>70000</v>
      </c>
      <c r="N263" s="77">
        <v>70000</v>
      </c>
      <c r="O263" s="4"/>
      <c r="P263" s="4"/>
      <c r="Q263" s="456"/>
      <c r="R263" s="457"/>
      <c r="S263" s="19"/>
    </row>
    <row r="264" spans="1:19" ht="116.25" customHeight="1">
      <c r="A264" s="23" t="s">
        <v>808</v>
      </c>
      <c r="B264" s="192" t="s">
        <v>35</v>
      </c>
      <c r="C264" s="179" t="s">
        <v>266</v>
      </c>
      <c r="D264" s="179" t="s">
        <v>634</v>
      </c>
      <c r="E264" s="179" t="s">
        <v>635</v>
      </c>
      <c r="F264" s="455" t="s">
        <v>42</v>
      </c>
      <c r="G264" s="455"/>
      <c r="H264" s="716"/>
      <c r="I264" s="453"/>
      <c r="J264" s="453"/>
      <c r="K264" s="717"/>
      <c r="L264" s="301" t="s">
        <v>310</v>
      </c>
      <c r="M264" s="19">
        <v>60000</v>
      </c>
      <c r="N264" s="19">
        <v>60000</v>
      </c>
      <c r="O264" s="4"/>
      <c r="P264" s="4"/>
      <c r="Q264" s="456"/>
      <c r="R264" s="457"/>
      <c r="S264" s="19"/>
    </row>
    <row r="265" spans="1:19" ht="78" customHeight="1">
      <c r="A265" s="23" t="s">
        <v>809</v>
      </c>
      <c r="B265" s="179" t="s">
        <v>36</v>
      </c>
      <c r="C265" s="179" t="s">
        <v>39</v>
      </c>
      <c r="D265" s="179" t="s">
        <v>846</v>
      </c>
      <c r="E265" s="179" t="s">
        <v>636</v>
      </c>
      <c r="F265" s="455" t="s">
        <v>42</v>
      </c>
      <c r="G265" s="455"/>
      <c r="H265" s="455" t="s">
        <v>211</v>
      </c>
      <c r="I265" s="455"/>
      <c r="J265" s="455"/>
      <c r="K265" s="455"/>
      <c r="L265" s="301" t="s">
        <v>356</v>
      </c>
      <c r="M265" s="19">
        <v>60000</v>
      </c>
      <c r="N265" s="19">
        <v>60000</v>
      </c>
      <c r="O265" s="4"/>
      <c r="P265" s="4"/>
      <c r="Q265" s="456"/>
      <c r="R265" s="457"/>
      <c r="S265" s="19"/>
    </row>
    <row r="266" spans="1:19" ht="114" customHeight="1">
      <c r="A266" s="23" t="s">
        <v>955</v>
      </c>
      <c r="B266" s="301" t="s">
        <v>956</v>
      </c>
      <c r="C266" s="301" t="s">
        <v>966</v>
      </c>
      <c r="D266" s="301" t="s">
        <v>959</v>
      </c>
      <c r="E266" s="301" t="s">
        <v>43</v>
      </c>
      <c r="F266" s="455" t="s">
        <v>42</v>
      </c>
      <c r="G266" s="455"/>
      <c r="H266" s="452" t="s">
        <v>957</v>
      </c>
      <c r="I266" s="453"/>
      <c r="J266" s="453"/>
      <c r="K266" s="454"/>
      <c r="L266" s="301" t="s">
        <v>958</v>
      </c>
      <c r="M266" s="134"/>
      <c r="N266" s="134"/>
      <c r="O266" s="4"/>
      <c r="P266" s="4"/>
      <c r="Q266" s="378"/>
      <c r="R266" s="379"/>
      <c r="S266" s="134"/>
    </row>
    <row r="267" spans="1:19" ht="78" customHeight="1">
      <c r="A267" s="23" t="s">
        <v>960</v>
      </c>
      <c r="B267" s="61" t="s">
        <v>501</v>
      </c>
      <c r="C267" s="259" t="s">
        <v>267</v>
      </c>
      <c r="D267" s="257" t="s">
        <v>637</v>
      </c>
      <c r="E267" s="269" t="s">
        <v>448</v>
      </c>
      <c r="F267" s="474" t="s">
        <v>42</v>
      </c>
      <c r="G267" s="475"/>
      <c r="H267" s="476" t="s">
        <v>281</v>
      </c>
      <c r="I267" s="474"/>
      <c r="J267" s="474"/>
      <c r="K267" s="474"/>
      <c r="L267" s="80">
        <v>2028</v>
      </c>
      <c r="M267" s="39">
        <v>80000</v>
      </c>
      <c r="N267" s="39">
        <v>80000</v>
      </c>
      <c r="O267" s="40"/>
      <c r="P267" s="280"/>
      <c r="Q267" s="472"/>
      <c r="R267" s="473"/>
      <c r="S267" s="39"/>
    </row>
    <row r="268" spans="1:19" ht="78" customHeight="1">
      <c r="A268" s="23" t="s">
        <v>1000</v>
      </c>
      <c r="B268" s="61" t="s">
        <v>502</v>
      </c>
      <c r="C268" s="260" t="s">
        <v>268</v>
      </c>
      <c r="D268" s="257" t="s">
        <v>638</v>
      </c>
      <c r="E268" s="269" t="s">
        <v>447</v>
      </c>
      <c r="F268" s="474" t="s">
        <v>1103</v>
      </c>
      <c r="G268" s="475"/>
      <c r="H268" s="759" t="s">
        <v>42</v>
      </c>
      <c r="I268" s="760"/>
      <c r="J268" s="760"/>
      <c r="K268" s="760"/>
      <c r="L268" s="61" t="s">
        <v>409</v>
      </c>
      <c r="M268" s="39">
        <v>300000</v>
      </c>
      <c r="N268" s="39">
        <v>300000</v>
      </c>
      <c r="O268" s="40"/>
      <c r="P268" s="280"/>
      <c r="Q268" s="472"/>
      <c r="R268" s="473"/>
      <c r="S268" s="39"/>
    </row>
    <row r="269" spans="1:19" ht="78" customHeight="1">
      <c r="A269" s="23" t="s">
        <v>1001</v>
      </c>
      <c r="B269" s="179" t="s">
        <v>1018</v>
      </c>
      <c r="C269" s="179" t="s">
        <v>1019</v>
      </c>
      <c r="D269" s="195" t="s">
        <v>1020</v>
      </c>
      <c r="E269" s="195" t="s">
        <v>43</v>
      </c>
      <c r="F269" s="458" t="s">
        <v>42</v>
      </c>
      <c r="G269" s="458"/>
      <c r="H269" s="612" t="s">
        <v>281</v>
      </c>
      <c r="I269" s="612"/>
      <c r="J269" s="612"/>
      <c r="K269" s="612"/>
      <c r="L269" s="81" t="s">
        <v>311</v>
      </c>
      <c r="M269" s="313">
        <v>100000</v>
      </c>
      <c r="N269" s="67">
        <v>100000</v>
      </c>
      <c r="O269" s="58"/>
      <c r="P269" s="134"/>
      <c r="Q269" s="456"/>
      <c r="R269" s="457"/>
      <c r="S269" s="19"/>
    </row>
    <row r="270" spans="1:19" ht="78" customHeight="1">
      <c r="A270" s="23" t="s">
        <v>1002</v>
      </c>
      <c r="B270" s="342" t="s">
        <v>961</v>
      </c>
      <c r="C270" s="342" t="s">
        <v>962</v>
      </c>
      <c r="D270" s="342" t="s">
        <v>963</v>
      </c>
      <c r="E270" s="342" t="s">
        <v>964</v>
      </c>
      <c r="F270" s="430" t="s">
        <v>965</v>
      </c>
      <c r="G270" s="431"/>
      <c r="H270" s="432"/>
      <c r="I270" s="433"/>
      <c r="J270" s="433"/>
      <c r="K270" s="434"/>
      <c r="L270" s="343" t="s">
        <v>958</v>
      </c>
      <c r="M270" s="134"/>
      <c r="N270" s="134"/>
      <c r="O270" s="4"/>
      <c r="P270" s="4"/>
      <c r="Q270" s="378"/>
      <c r="R270" s="379"/>
      <c r="S270" s="134"/>
    </row>
    <row r="271" spans="1:19" ht="57.75" customHeight="1">
      <c r="A271" s="36"/>
      <c r="B271" s="36"/>
      <c r="C271" s="37"/>
      <c r="D271" s="37"/>
      <c r="E271" s="37"/>
      <c r="F271" s="37"/>
      <c r="G271" s="37"/>
      <c r="H271" s="37"/>
      <c r="I271" s="37"/>
      <c r="J271" s="37"/>
      <c r="K271" s="37"/>
      <c r="L271" s="37"/>
      <c r="M271" s="93">
        <f>SUM(M260:M270)</f>
        <v>6770000</v>
      </c>
      <c r="N271" s="93">
        <f>SUM(N260:N270)</f>
        <v>6770000</v>
      </c>
      <c r="O271" s="93">
        <f>SUM(O247:O247)</f>
        <v>0</v>
      </c>
      <c r="P271" s="333">
        <f>SUM(P268:P270)</f>
        <v>0</v>
      </c>
      <c r="Q271" s="93">
        <f>SUM(Q247:Q247)</f>
        <v>0</v>
      </c>
      <c r="R271" s="93">
        <f>SUM(R247:R247)</f>
        <v>0</v>
      </c>
      <c r="S271" s="93">
        <f>SUM(S253:S268)</f>
        <v>0</v>
      </c>
    </row>
    <row r="272" spans="1:19" ht="51" customHeight="1">
      <c r="A272" s="699" t="s">
        <v>1012</v>
      </c>
      <c r="B272" s="700"/>
      <c r="C272" s="701"/>
      <c r="D272" s="702" t="s">
        <v>1021</v>
      </c>
      <c r="E272" s="703"/>
      <c r="F272" s="703"/>
      <c r="G272" s="703"/>
      <c r="H272" s="703"/>
      <c r="I272" s="703"/>
      <c r="J272" s="703"/>
      <c r="K272" s="703"/>
      <c r="L272" s="703"/>
      <c r="M272" s="703"/>
      <c r="N272" s="703"/>
      <c r="O272" s="703"/>
      <c r="P272" s="703"/>
      <c r="Q272" s="703"/>
      <c r="R272" s="703"/>
      <c r="S272" s="704"/>
    </row>
    <row r="273" spans="1:19" ht="60" customHeight="1">
      <c r="A273" s="449" t="s">
        <v>999</v>
      </c>
      <c r="B273" s="449"/>
      <c r="C273" s="659" t="s">
        <v>1013</v>
      </c>
      <c r="D273" s="9"/>
      <c r="E273" s="320" t="s">
        <v>3</v>
      </c>
      <c r="F273" s="390" t="s">
        <v>4</v>
      </c>
      <c r="G273" s="391"/>
      <c r="H273" s="390" t="s">
        <v>4</v>
      </c>
      <c r="I273" s="392"/>
      <c r="J273" s="392"/>
      <c r="K273" s="391"/>
      <c r="L273" s="320" t="s">
        <v>9</v>
      </c>
      <c r="M273" s="390" t="s">
        <v>6</v>
      </c>
      <c r="N273" s="392"/>
      <c r="O273" s="392"/>
      <c r="P273" s="392"/>
      <c r="Q273" s="392"/>
      <c r="R273" s="392"/>
      <c r="S273" s="391"/>
    </row>
    <row r="274" spans="1:19" ht="42.75" customHeight="1">
      <c r="A274" s="449"/>
      <c r="B274" s="449"/>
      <c r="C274" s="409"/>
      <c r="D274" s="320" t="s">
        <v>7</v>
      </c>
      <c r="E274" s="9">
        <v>2025</v>
      </c>
      <c r="F274" s="393">
        <v>2029</v>
      </c>
      <c r="G274" s="394"/>
      <c r="H274" s="393">
        <v>2033</v>
      </c>
      <c r="I274" s="395"/>
      <c r="J274" s="395"/>
      <c r="K274" s="394"/>
      <c r="L274" s="9">
        <v>2037</v>
      </c>
      <c r="M274" s="522" t="s">
        <v>860</v>
      </c>
      <c r="N274" s="474"/>
      <c r="O274" s="474"/>
      <c r="P274" s="474"/>
      <c r="Q274" s="474"/>
      <c r="R274" s="474"/>
      <c r="S274" s="475"/>
    </row>
    <row r="275" spans="1:19" ht="30" customHeight="1">
      <c r="A275" s="449"/>
      <c r="B275" s="449"/>
      <c r="C275" s="410"/>
      <c r="D275" s="320" t="s">
        <v>8</v>
      </c>
      <c r="E275" s="9"/>
      <c r="F275" s="402">
        <v>0.2</v>
      </c>
      <c r="G275" s="394"/>
      <c r="H275" s="402">
        <v>0.35</v>
      </c>
      <c r="I275" s="395"/>
      <c r="J275" s="395"/>
      <c r="K275" s="394"/>
      <c r="L275" s="10">
        <v>0.55000000000000004</v>
      </c>
      <c r="M275" s="555"/>
      <c r="N275" s="556"/>
      <c r="O275" s="556"/>
      <c r="P275" s="556"/>
      <c r="Q275" s="556"/>
      <c r="R275" s="556"/>
      <c r="S275" s="557"/>
    </row>
    <row r="276" spans="1:19" ht="38.25" customHeight="1">
      <c r="A276" s="75" t="s">
        <v>10</v>
      </c>
      <c r="B276" s="611" t="s">
        <v>1080</v>
      </c>
      <c r="C276" s="405"/>
      <c r="D276" s="405"/>
      <c r="E276" s="405"/>
      <c r="F276" s="405"/>
      <c r="G276" s="405"/>
      <c r="H276" s="405"/>
      <c r="I276" s="405"/>
      <c r="J276" s="405"/>
      <c r="K276" s="405"/>
      <c r="L276" s="405"/>
      <c r="M276" s="405"/>
      <c r="N276" s="405"/>
      <c r="O276" s="405"/>
      <c r="P276" s="405"/>
      <c r="Q276" s="405"/>
      <c r="R276" s="406"/>
      <c r="S276" s="336"/>
    </row>
    <row r="277" spans="1:19" ht="39.75" customHeight="1">
      <c r="A277" s="578" t="s">
        <v>26</v>
      </c>
      <c r="B277" s="578"/>
      <c r="C277" s="536" t="s">
        <v>11</v>
      </c>
      <c r="D277" s="437" t="s">
        <v>12</v>
      </c>
      <c r="E277" s="437" t="s">
        <v>6</v>
      </c>
      <c r="F277" s="505" t="s">
        <v>13</v>
      </c>
      <c r="G277" s="536"/>
      <c r="H277" s="505" t="s">
        <v>14</v>
      </c>
      <c r="I277" s="539"/>
      <c r="J277" s="539"/>
      <c r="K277" s="536"/>
      <c r="L277" s="437" t="s">
        <v>15</v>
      </c>
      <c r="M277" s="442" t="s">
        <v>16</v>
      </c>
      <c r="N277" s="444" t="s">
        <v>17</v>
      </c>
      <c r="O277" s="445"/>
      <c r="P277" s="445"/>
      <c r="Q277" s="445"/>
      <c r="R277" s="445"/>
      <c r="S277" s="446"/>
    </row>
    <row r="278" spans="1:19" ht="26.25" customHeight="1">
      <c r="A278" s="578"/>
      <c r="B278" s="578"/>
      <c r="C278" s="538"/>
      <c r="D278" s="535"/>
      <c r="E278" s="535"/>
      <c r="F278" s="537"/>
      <c r="G278" s="538"/>
      <c r="H278" s="537"/>
      <c r="I278" s="509"/>
      <c r="J278" s="509"/>
      <c r="K278" s="538"/>
      <c r="L278" s="535"/>
      <c r="M278" s="541"/>
      <c r="N278" s="447" t="s">
        <v>24</v>
      </c>
      <c r="O278" s="448"/>
      <c r="P278" s="444" t="s">
        <v>18</v>
      </c>
      <c r="Q278" s="445"/>
      <c r="R278" s="446"/>
      <c r="S278" s="442" t="s">
        <v>19</v>
      </c>
    </row>
    <row r="279" spans="1:19" ht="42.75" customHeight="1">
      <c r="A279" s="578"/>
      <c r="B279" s="578"/>
      <c r="C279" s="724"/>
      <c r="D279" s="725"/>
      <c r="E279" s="725"/>
      <c r="F279" s="792"/>
      <c r="G279" s="724"/>
      <c r="H279" s="792"/>
      <c r="I279" s="793"/>
      <c r="J279" s="793"/>
      <c r="K279" s="724"/>
      <c r="L279" s="725"/>
      <c r="M279" s="819"/>
      <c r="N279" s="30" t="s">
        <v>20</v>
      </c>
      <c r="O279" s="30" t="s">
        <v>21</v>
      </c>
      <c r="P279" s="30" t="s">
        <v>20</v>
      </c>
      <c r="Q279" s="444" t="s">
        <v>22</v>
      </c>
      <c r="R279" s="446"/>
      <c r="S279" s="819"/>
    </row>
    <row r="280" spans="1:19" ht="78" customHeight="1">
      <c r="A280" s="35" t="s">
        <v>1030</v>
      </c>
      <c r="B280" s="183" t="s">
        <v>72</v>
      </c>
      <c r="C280" s="183" t="s">
        <v>455</v>
      </c>
      <c r="D280" s="183" t="s">
        <v>622</v>
      </c>
      <c r="E280" s="351" t="s">
        <v>43</v>
      </c>
      <c r="F280" s="458" t="s">
        <v>42</v>
      </c>
      <c r="G280" s="458"/>
      <c r="H280" s="458"/>
      <c r="I280" s="458"/>
      <c r="J280" s="458"/>
      <c r="K280" s="458"/>
      <c r="L280" s="110">
        <v>2029</v>
      </c>
      <c r="M280" s="55">
        <v>448221.37</v>
      </c>
      <c r="N280" s="55">
        <v>448221.37</v>
      </c>
      <c r="O280" s="56"/>
      <c r="P280" s="56"/>
      <c r="Q280" s="723"/>
      <c r="R280" s="723"/>
      <c r="S280" s="55"/>
    </row>
    <row r="281" spans="1:19" ht="78" customHeight="1">
      <c r="A281" s="35" t="s">
        <v>1031</v>
      </c>
      <c r="B281" s="89" t="s">
        <v>73</v>
      </c>
      <c r="C281" s="89" t="s">
        <v>454</v>
      </c>
      <c r="D281" s="89" t="s">
        <v>622</v>
      </c>
      <c r="E281" s="351" t="s">
        <v>43</v>
      </c>
      <c r="F281" s="726" t="s">
        <v>42</v>
      </c>
      <c r="G281" s="726"/>
      <c r="H281" s="375"/>
      <c r="I281" s="377"/>
      <c r="J281" s="375"/>
      <c r="K281" s="377"/>
      <c r="L281" s="198">
        <v>2026</v>
      </c>
      <c r="M281" s="227">
        <v>87568</v>
      </c>
      <c r="N281" s="227">
        <v>87568</v>
      </c>
      <c r="O281" s="228"/>
      <c r="P281" s="228"/>
      <c r="Q281" s="727"/>
      <c r="R281" s="727"/>
      <c r="S281" s="227"/>
    </row>
    <row r="282" spans="1:19" s="169" customFormat="1" ht="78" customHeight="1">
      <c r="A282" s="35" t="s">
        <v>1032</v>
      </c>
      <c r="B282" s="183" t="s">
        <v>452</v>
      </c>
      <c r="C282" s="183" t="s">
        <v>453</v>
      </c>
      <c r="D282" s="183" t="s">
        <v>623</v>
      </c>
      <c r="E282" s="351" t="s">
        <v>43</v>
      </c>
      <c r="F282" s="458" t="s">
        <v>42</v>
      </c>
      <c r="G282" s="458"/>
      <c r="H282" s="502"/>
      <c r="I282" s="504"/>
      <c r="J282" s="502"/>
      <c r="K282" s="504"/>
      <c r="L282" s="110">
        <v>2028</v>
      </c>
      <c r="M282" s="55">
        <v>14540</v>
      </c>
      <c r="N282" s="55">
        <v>14540</v>
      </c>
      <c r="O282" s="56"/>
      <c r="P282" s="56"/>
      <c r="Q282" s="723"/>
      <c r="R282" s="723"/>
      <c r="S282" s="55"/>
    </row>
    <row r="283" spans="1:19" ht="78" customHeight="1">
      <c r="A283" s="35" t="s">
        <v>1033</v>
      </c>
      <c r="B283" s="155" t="s">
        <v>37</v>
      </c>
      <c r="C283" s="260" t="s">
        <v>441</v>
      </c>
      <c r="D283" s="257" t="s">
        <v>639</v>
      </c>
      <c r="E283" s="351" t="s">
        <v>43</v>
      </c>
      <c r="F283" s="474" t="s">
        <v>226</v>
      </c>
      <c r="G283" s="475"/>
      <c r="H283" s="476" t="s">
        <v>282</v>
      </c>
      <c r="I283" s="474"/>
      <c r="J283" s="474"/>
      <c r="K283" s="475"/>
      <c r="L283" s="88" t="s">
        <v>335</v>
      </c>
      <c r="M283" s="39">
        <v>500000</v>
      </c>
      <c r="N283" s="39">
        <v>500000</v>
      </c>
      <c r="O283" s="40"/>
      <c r="P283" s="280"/>
      <c r="Q283" s="472"/>
      <c r="R283" s="473"/>
      <c r="S283" s="39"/>
    </row>
    <row r="284" spans="1:19" ht="85.5" customHeight="1">
      <c r="A284" s="35" t="s">
        <v>1034</v>
      </c>
      <c r="B284" s="181" t="s">
        <v>503</v>
      </c>
      <c r="C284" s="183" t="s">
        <v>442</v>
      </c>
      <c r="D284" s="183" t="s">
        <v>640</v>
      </c>
      <c r="E284" s="183" t="s">
        <v>641</v>
      </c>
      <c r="F284" s="502" t="s">
        <v>44</v>
      </c>
      <c r="G284" s="504"/>
      <c r="H284" s="502" t="s">
        <v>283</v>
      </c>
      <c r="I284" s="503"/>
      <c r="J284" s="503"/>
      <c r="K284" s="504"/>
      <c r="L284" s="80" t="s">
        <v>276</v>
      </c>
      <c r="M284" s="44">
        <v>30000</v>
      </c>
      <c r="N284" s="44">
        <v>30000</v>
      </c>
      <c r="O284" s="4"/>
      <c r="P284" s="134"/>
      <c r="Q284" s="594"/>
      <c r="R284" s="595"/>
      <c r="S284" s="44"/>
    </row>
    <row r="285" spans="1:19" ht="78.75" customHeight="1">
      <c r="A285" s="35" t="s">
        <v>1035</v>
      </c>
      <c r="B285" s="271" t="s">
        <v>889</v>
      </c>
      <c r="C285" s="271" t="s">
        <v>890</v>
      </c>
      <c r="D285" s="272" t="s">
        <v>891</v>
      </c>
      <c r="E285" s="271" t="s">
        <v>43</v>
      </c>
      <c r="F285" s="380" t="s">
        <v>892</v>
      </c>
      <c r="G285" s="382"/>
      <c r="H285" s="380"/>
      <c r="I285" s="381"/>
      <c r="J285" s="381"/>
      <c r="K285" s="382"/>
      <c r="L285" s="273">
        <v>2027</v>
      </c>
      <c r="M285" s="274">
        <v>1498849.88</v>
      </c>
      <c r="N285" s="271"/>
      <c r="O285" s="271"/>
      <c r="P285" s="274">
        <v>1498849.88</v>
      </c>
      <c r="Q285" s="594"/>
      <c r="R285" s="595"/>
      <c r="S285" s="44"/>
    </row>
    <row r="286" spans="1:19" ht="68.25" customHeight="1">
      <c r="A286" s="35" t="s">
        <v>1036</v>
      </c>
      <c r="B286" s="277" t="s">
        <v>893</v>
      </c>
      <c r="C286" s="275" t="s">
        <v>894</v>
      </c>
      <c r="D286" s="276" t="s">
        <v>897</v>
      </c>
      <c r="E286" s="351" t="s">
        <v>43</v>
      </c>
      <c r="F286" s="599" t="s">
        <v>895</v>
      </c>
      <c r="G286" s="600"/>
      <c r="H286" s="596"/>
      <c r="I286" s="597"/>
      <c r="J286" s="597"/>
      <c r="K286" s="598"/>
      <c r="L286" s="277" t="s">
        <v>896</v>
      </c>
      <c r="M286" s="278">
        <v>650000</v>
      </c>
      <c r="N286" s="278"/>
      <c r="O286" s="279"/>
      <c r="P286" s="281">
        <v>650000</v>
      </c>
      <c r="Q286" s="594"/>
      <c r="R286" s="595"/>
      <c r="S286" s="44"/>
    </row>
    <row r="287" spans="1:19" ht="57.75" customHeight="1">
      <c r="A287" s="36"/>
      <c r="B287" s="36"/>
      <c r="C287" s="37"/>
      <c r="D287" s="37"/>
      <c r="E287" s="37"/>
      <c r="F287" s="37"/>
      <c r="G287" s="37"/>
      <c r="H287" s="37"/>
      <c r="I287" s="37"/>
      <c r="J287" s="37"/>
      <c r="K287" s="37"/>
      <c r="L287" s="37"/>
      <c r="M287" s="93">
        <f>SUM(M280:M286)</f>
        <v>3229179.25</v>
      </c>
      <c r="N287" s="93">
        <f>SUM(N280:N286)</f>
        <v>1080329.3700000001</v>
      </c>
      <c r="O287" s="93">
        <f>SUM(O263:O263)</f>
        <v>0</v>
      </c>
      <c r="P287" s="333">
        <f>SUM(P280:P286)</f>
        <v>2148849.88</v>
      </c>
      <c r="Q287" s="93">
        <f>SUM(Q263:Q263)</f>
        <v>0</v>
      </c>
      <c r="R287" s="93">
        <f>SUM(R263:R263)</f>
        <v>0</v>
      </c>
      <c r="S287" s="93">
        <f>SUM(S269:S284)</f>
        <v>0</v>
      </c>
    </row>
    <row r="288" spans="1:19" ht="39.75" customHeight="1">
      <c r="A288" s="94" t="s">
        <v>271</v>
      </c>
      <c r="B288" s="94"/>
      <c r="C288" s="94"/>
      <c r="D288" s="94"/>
      <c r="E288" s="94"/>
      <c r="F288" s="94"/>
      <c r="G288" s="94"/>
      <c r="H288" s="94"/>
      <c r="I288" s="94"/>
      <c r="J288" s="94"/>
      <c r="K288" s="94"/>
      <c r="L288" s="94"/>
      <c r="M288" s="95">
        <f>M166+M213+M235+M271+M287</f>
        <v>300228199.57811296</v>
      </c>
      <c r="N288" s="95">
        <f t="shared" ref="N288:S288" si="5">N166+N213+N235+N271+N287</f>
        <v>120074598.89069612</v>
      </c>
      <c r="O288" s="95">
        <f t="shared" si="5"/>
        <v>0</v>
      </c>
      <c r="P288" s="95">
        <f t="shared" si="5"/>
        <v>180153600.68741679</v>
      </c>
      <c r="Q288" s="95">
        <f t="shared" si="5"/>
        <v>0</v>
      </c>
      <c r="R288" s="95">
        <f t="shared" si="5"/>
        <v>0</v>
      </c>
      <c r="S288" s="95">
        <f t="shared" si="5"/>
        <v>0</v>
      </c>
    </row>
    <row r="289" spans="1:19" ht="69.75" customHeight="1">
      <c r="A289" s="601" t="s">
        <v>32</v>
      </c>
      <c r="B289" s="601"/>
      <c r="C289" s="602"/>
      <c r="D289" s="582"/>
      <c r="E289" s="583"/>
      <c r="F289" s="583"/>
      <c r="G289" s="583"/>
      <c r="H289" s="583"/>
      <c r="I289" s="583"/>
      <c r="J289" s="583"/>
      <c r="K289" s="583"/>
      <c r="L289" s="583"/>
      <c r="M289" s="583"/>
      <c r="N289" s="583"/>
      <c r="O289" s="583"/>
      <c r="P289" s="583"/>
      <c r="Q289" s="583"/>
      <c r="R289" s="583"/>
      <c r="S289" s="584"/>
    </row>
    <row r="290" spans="1:19" ht="57.75" customHeight="1">
      <c r="A290" s="465" t="s">
        <v>175</v>
      </c>
      <c r="B290" s="465"/>
      <c r="C290" s="465"/>
      <c r="D290" s="466" t="s">
        <v>875</v>
      </c>
      <c r="E290" s="467"/>
      <c r="F290" s="467"/>
      <c r="G290" s="467"/>
      <c r="H290" s="467"/>
      <c r="I290" s="467"/>
      <c r="J290" s="467"/>
      <c r="K290" s="467"/>
      <c r="L290" s="468"/>
      <c r="M290" s="469" t="s">
        <v>1</v>
      </c>
      <c r="N290" s="470"/>
      <c r="O290" s="470"/>
      <c r="P290" s="470"/>
      <c r="Q290" s="471"/>
      <c r="R290" s="477" t="s">
        <v>870</v>
      </c>
      <c r="S290" s="471"/>
    </row>
    <row r="291" spans="1:19" ht="45.75" customHeight="1">
      <c r="A291" s="465" t="s">
        <v>176</v>
      </c>
      <c r="B291" s="465"/>
      <c r="C291" s="465" t="s">
        <v>1039</v>
      </c>
      <c r="D291" s="27"/>
      <c r="E291" s="465" t="s">
        <v>3</v>
      </c>
      <c r="F291" s="465"/>
      <c r="G291" s="465" t="s">
        <v>4</v>
      </c>
      <c r="H291" s="465"/>
      <c r="I291" s="465" t="s">
        <v>5</v>
      </c>
      <c r="J291" s="465"/>
      <c r="K291" s="465"/>
      <c r="L291" s="465"/>
      <c r="M291" s="478" t="s">
        <v>6</v>
      </c>
      <c r="N291" s="478"/>
      <c r="O291" s="478"/>
      <c r="P291" s="478"/>
      <c r="Q291" s="478"/>
      <c r="R291" s="478"/>
      <c r="S291" s="478"/>
    </row>
    <row r="292" spans="1:19" ht="44.25" customHeight="1">
      <c r="A292" s="465"/>
      <c r="B292" s="465"/>
      <c r="C292" s="465"/>
      <c r="D292" s="83" t="s">
        <v>7</v>
      </c>
      <c r="E292" s="479">
        <v>2025</v>
      </c>
      <c r="F292" s="479"/>
      <c r="G292" s="479">
        <v>2031</v>
      </c>
      <c r="H292" s="479"/>
      <c r="I292" s="479">
        <v>2037</v>
      </c>
      <c r="J292" s="479"/>
      <c r="K292" s="479"/>
      <c r="L292" s="479"/>
      <c r="M292" s="627" t="s">
        <v>825</v>
      </c>
      <c r="N292" s="627"/>
      <c r="O292" s="627"/>
      <c r="P292" s="627"/>
      <c r="Q292" s="627"/>
      <c r="R292" s="627"/>
      <c r="S292" s="627"/>
    </row>
    <row r="293" spans="1:19" ht="46.5" customHeight="1">
      <c r="A293" s="465"/>
      <c r="B293" s="465"/>
      <c r="C293" s="465"/>
      <c r="D293" s="83" t="s">
        <v>8</v>
      </c>
      <c r="E293" s="628" t="s">
        <v>1120</v>
      </c>
      <c r="F293" s="628"/>
      <c r="G293" s="629">
        <v>0.05</v>
      </c>
      <c r="H293" s="479"/>
      <c r="I293" s="629">
        <v>0.1</v>
      </c>
      <c r="J293" s="479"/>
      <c r="K293" s="479"/>
      <c r="L293" s="479"/>
      <c r="M293" s="627"/>
      <c r="N293" s="627"/>
      <c r="O293" s="627"/>
      <c r="P293" s="627"/>
      <c r="Q293" s="627"/>
      <c r="R293" s="627"/>
      <c r="S293" s="627"/>
    </row>
    <row r="294" spans="1:19" ht="53.25" customHeight="1">
      <c r="A294" s="577" t="s">
        <v>177</v>
      </c>
      <c r="B294" s="577"/>
      <c r="C294" s="577"/>
      <c r="D294" s="661" t="s">
        <v>884</v>
      </c>
      <c r="E294" s="662"/>
      <c r="F294" s="662"/>
      <c r="G294" s="662"/>
      <c r="H294" s="662"/>
      <c r="I294" s="662"/>
      <c r="J294" s="662"/>
      <c r="K294" s="662"/>
      <c r="L294" s="662"/>
      <c r="M294" s="662"/>
      <c r="N294" s="662"/>
      <c r="O294" s="662"/>
      <c r="P294" s="662"/>
      <c r="Q294" s="662"/>
      <c r="R294" s="662"/>
      <c r="S294" s="663"/>
    </row>
    <row r="295" spans="1:19" ht="39" customHeight="1">
      <c r="A295" s="389" t="s">
        <v>117</v>
      </c>
      <c r="B295" s="389"/>
      <c r="C295" s="389" t="s">
        <v>968</v>
      </c>
      <c r="D295" s="71"/>
      <c r="E295" s="172" t="s">
        <v>3</v>
      </c>
      <c r="F295" s="588" t="s">
        <v>4</v>
      </c>
      <c r="G295" s="426"/>
      <c r="H295" s="588" t="s">
        <v>4</v>
      </c>
      <c r="I295" s="425"/>
      <c r="J295" s="425"/>
      <c r="K295" s="426"/>
      <c r="L295" s="172" t="s">
        <v>9</v>
      </c>
      <c r="M295" s="588" t="s">
        <v>6</v>
      </c>
      <c r="N295" s="425"/>
      <c r="O295" s="425"/>
      <c r="P295" s="425"/>
      <c r="Q295" s="425"/>
      <c r="R295" s="425"/>
      <c r="S295" s="426"/>
    </row>
    <row r="296" spans="1:19" ht="52.5" customHeight="1">
      <c r="A296" s="389"/>
      <c r="B296" s="389"/>
      <c r="C296" s="389"/>
      <c r="D296" s="171" t="s">
        <v>7</v>
      </c>
      <c r="E296" s="72">
        <v>2025</v>
      </c>
      <c r="F296" s="589">
        <v>2029</v>
      </c>
      <c r="G296" s="590"/>
      <c r="H296" s="589">
        <v>2033</v>
      </c>
      <c r="I296" s="591"/>
      <c r="J296" s="591"/>
      <c r="K296" s="590"/>
      <c r="L296" s="72">
        <v>2037</v>
      </c>
      <c r="M296" s="396" t="s">
        <v>825</v>
      </c>
      <c r="N296" s="397"/>
      <c r="O296" s="397"/>
      <c r="P296" s="397"/>
      <c r="Q296" s="397"/>
      <c r="R296" s="397"/>
      <c r="S296" s="398"/>
    </row>
    <row r="297" spans="1:19" ht="33" customHeight="1">
      <c r="A297" s="389"/>
      <c r="B297" s="389"/>
      <c r="C297" s="389"/>
      <c r="D297" s="171" t="s">
        <v>8</v>
      </c>
      <c r="E297" s="73"/>
      <c r="F297" s="592">
        <v>0.1</v>
      </c>
      <c r="G297" s="590"/>
      <c r="H297" s="592">
        <v>0.2</v>
      </c>
      <c r="I297" s="591"/>
      <c r="J297" s="591"/>
      <c r="K297" s="590"/>
      <c r="L297" s="73">
        <v>0.3</v>
      </c>
      <c r="M297" s="399"/>
      <c r="N297" s="400"/>
      <c r="O297" s="400"/>
      <c r="P297" s="400"/>
      <c r="Q297" s="400"/>
      <c r="R297" s="400"/>
      <c r="S297" s="401"/>
    </row>
    <row r="298" spans="1:19" ht="54.75" customHeight="1">
      <c r="A298" s="75" t="s">
        <v>10</v>
      </c>
      <c r="B298" s="611" t="s">
        <v>950</v>
      </c>
      <c r="C298" s="405"/>
      <c r="D298" s="405"/>
      <c r="E298" s="405"/>
      <c r="F298" s="405"/>
      <c r="G298" s="405"/>
      <c r="H298" s="405"/>
      <c r="I298" s="405"/>
      <c r="J298" s="405"/>
      <c r="K298" s="405"/>
      <c r="L298" s="405"/>
      <c r="M298" s="405"/>
      <c r="N298" s="405"/>
      <c r="O298" s="405"/>
      <c r="P298" s="405"/>
      <c r="Q298" s="405"/>
      <c r="R298" s="406"/>
      <c r="S298" s="142"/>
    </row>
    <row r="299" spans="1:19" ht="51" customHeight="1">
      <c r="A299" s="577" t="s">
        <v>26</v>
      </c>
      <c r="B299" s="577"/>
      <c r="C299" s="577" t="s">
        <v>11</v>
      </c>
      <c r="D299" s="536" t="s">
        <v>12</v>
      </c>
      <c r="E299" s="437" t="s">
        <v>6</v>
      </c>
      <c r="F299" s="505" t="s">
        <v>13</v>
      </c>
      <c r="G299" s="507"/>
      <c r="H299" s="505" t="s">
        <v>14</v>
      </c>
      <c r="I299" s="506"/>
      <c r="J299" s="506"/>
      <c r="K299" s="507"/>
      <c r="L299" s="437" t="s">
        <v>15</v>
      </c>
      <c r="M299" s="442" t="s">
        <v>16</v>
      </c>
      <c r="N299" s="444" t="s">
        <v>17</v>
      </c>
      <c r="O299" s="593"/>
      <c r="P299" s="593"/>
      <c r="Q299" s="593"/>
      <c r="R299" s="593"/>
      <c r="S299" s="483"/>
    </row>
    <row r="300" spans="1:19" ht="40.5" customHeight="1">
      <c r="A300" s="577"/>
      <c r="B300" s="577"/>
      <c r="C300" s="578"/>
      <c r="D300" s="510"/>
      <c r="E300" s="438"/>
      <c r="F300" s="508"/>
      <c r="G300" s="510"/>
      <c r="H300" s="508"/>
      <c r="I300" s="509"/>
      <c r="J300" s="509"/>
      <c r="K300" s="510"/>
      <c r="L300" s="438"/>
      <c r="M300" s="443"/>
      <c r="N300" s="447" t="s">
        <v>24</v>
      </c>
      <c r="O300" s="630"/>
      <c r="P300" s="444" t="s">
        <v>18</v>
      </c>
      <c r="Q300" s="593"/>
      <c r="R300" s="483"/>
      <c r="S300" s="442" t="s">
        <v>19</v>
      </c>
    </row>
    <row r="301" spans="1:19" ht="39" customHeight="1">
      <c r="A301" s="577"/>
      <c r="B301" s="577"/>
      <c r="C301" s="578"/>
      <c r="D301" s="513"/>
      <c r="E301" s="439"/>
      <c r="F301" s="511"/>
      <c r="G301" s="513"/>
      <c r="H301" s="511"/>
      <c r="I301" s="512"/>
      <c r="J301" s="512"/>
      <c r="K301" s="513"/>
      <c r="L301" s="439"/>
      <c r="M301" s="482"/>
      <c r="N301" s="30" t="s">
        <v>20</v>
      </c>
      <c r="O301" s="30" t="s">
        <v>21</v>
      </c>
      <c r="P301" s="30" t="s">
        <v>20</v>
      </c>
      <c r="Q301" s="444" t="s">
        <v>22</v>
      </c>
      <c r="R301" s="483"/>
      <c r="S301" s="482"/>
    </row>
    <row r="302" spans="1:19" ht="132.75" customHeight="1">
      <c r="A302" s="23" t="s">
        <v>118</v>
      </c>
      <c r="B302" s="179" t="s">
        <v>284</v>
      </c>
      <c r="C302" s="357" t="s">
        <v>305</v>
      </c>
      <c r="D302" s="127" t="s">
        <v>642</v>
      </c>
      <c r="E302" s="358" t="s">
        <v>43</v>
      </c>
      <c r="F302" s="455" t="s">
        <v>42</v>
      </c>
      <c r="G302" s="455"/>
      <c r="H302" s="455"/>
      <c r="I302" s="455"/>
      <c r="J302" s="455"/>
      <c r="K302" s="455"/>
      <c r="L302" s="108">
        <v>2027</v>
      </c>
      <c r="M302" s="44">
        <v>250000</v>
      </c>
      <c r="N302" s="44">
        <v>250000</v>
      </c>
      <c r="O302" s="58"/>
      <c r="P302" s="4"/>
      <c r="Q302" s="456"/>
      <c r="R302" s="457"/>
      <c r="S302" s="58"/>
    </row>
    <row r="303" spans="1:19" ht="88.5" customHeight="1">
      <c r="A303" s="23" t="s">
        <v>178</v>
      </c>
      <c r="B303" s="179" t="s">
        <v>285</v>
      </c>
      <c r="C303" s="357" t="s">
        <v>306</v>
      </c>
      <c r="D303" s="127" t="s">
        <v>643</v>
      </c>
      <c r="E303" s="358" t="s">
        <v>43</v>
      </c>
      <c r="F303" s="455" t="s">
        <v>42</v>
      </c>
      <c r="G303" s="455"/>
      <c r="H303" s="455"/>
      <c r="I303" s="455"/>
      <c r="J303" s="455"/>
      <c r="K303" s="455"/>
      <c r="L303" s="108">
        <v>2027</v>
      </c>
      <c r="M303" s="44">
        <v>10000</v>
      </c>
      <c r="N303" s="58">
        <v>10000</v>
      </c>
      <c r="O303" s="58"/>
      <c r="P303" s="4"/>
      <c r="Q303" s="378"/>
      <c r="R303" s="379"/>
      <c r="S303" s="58"/>
    </row>
    <row r="304" spans="1:19" ht="78" customHeight="1">
      <c r="A304" s="23" t="s">
        <v>303</v>
      </c>
      <c r="B304" s="179" t="s">
        <v>286</v>
      </c>
      <c r="C304" s="357" t="s">
        <v>307</v>
      </c>
      <c r="D304" s="127" t="s">
        <v>644</v>
      </c>
      <c r="E304" s="358" t="s">
        <v>43</v>
      </c>
      <c r="F304" s="455" t="s">
        <v>42</v>
      </c>
      <c r="G304" s="455"/>
      <c r="H304" s="455"/>
      <c r="I304" s="455"/>
      <c r="J304" s="455"/>
      <c r="K304" s="455"/>
      <c r="L304" s="108" t="s">
        <v>287</v>
      </c>
      <c r="M304" s="44"/>
      <c r="N304" s="58"/>
      <c r="O304" s="58"/>
      <c r="P304" s="4"/>
      <c r="Q304" s="378"/>
      <c r="R304" s="379"/>
      <c r="S304" s="58"/>
    </row>
    <row r="305" spans="1:19" ht="97.5" customHeight="1">
      <c r="A305" s="23" t="s">
        <v>304</v>
      </c>
      <c r="B305" s="179" t="s">
        <v>1106</v>
      </c>
      <c r="C305" s="21" t="s">
        <v>308</v>
      </c>
      <c r="D305" s="127" t="s">
        <v>645</v>
      </c>
      <c r="E305" s="358" t="s">
        <v>43</v>
      </c>
      <c r="F305" s="455" t="s">
        <v>42</v>
      </c>
      <c r="G305" s="455"/>
      <c r="H305" s="455"/>
      <c r="I305" s="455"/>
      <c r="J305" s="455"/>
      <c r="K305" s="455"/>
      <c r="L305" s="108">
        <v>2029</v>
      </c>
      <c r="M305" s="44"/>
      <c r="N305" s="58"/>
      <c r="O305" s="58"/>
      <c r="P305" s="4"/>
      <c r="Q305" s="378"/>
      <c r="R305" s="379"/>
      <c r="S305" s="58"/>
    </row>
    <row r="306" spans="1:19" ht="93.75" customHeight="1">
      <c r="A306" s="23" t="s">
        <v>876</v>
      </c>
      <c r="B306" s="199" t="s">
        <v>523</v>
      </c>
      <c r="C306" s="206" t="s">
        <v>874</v>
      </c>
      <c r="D306" s="127" t="s">
        <v>646</v>
      </c>
      <c r="E306" s="117" t="s">
        <v>309</v>
      </c>
      <c r="F306" s="606" t="s">
        <v>701</v>
      </c>
      <c r="G306" s="607"/>
      <c r="H306" s="606" t="s">
        <v>336</v>
      </c>
      <c r="I306" s="608"/>
      <c r="J306" s="608"/>
      <c r="K306" s="607"/>
      <c r="L306" s="201" t="s">
        <v>276</v>
      </c>
      <c r="M306" s="39"/>
      <c r="N306" s="57"/>
      <c r="O306" s="57"/>
      <c r="P306" s="40"/>
      <c r="Q306" s="609"/>
      <c r="R306" s="610"/>
      <c r="S306" s="57"/>
    </row>
    <row r="307" spans="1:19" ht="78" customHeight="1">
      <c r="A307" s="23" t="s">
        <v>877</v>
      </c>
      <c r="B307" s="199" t="s">
        <v>522</v>
      </c>
      <c r="C307" s="206" t="s">
        <v>699</v>
      </c>
      <c r="D307" s="127" t="s">
        <v>700</v>
      </c>
      <c r="E307" s="199" t="s">
        <v>43</v>
      </c>
      <c r="F307" s="606" t="s">
        <v>701</v>
      </c>
      <c r="G307" s="607"/>
      <c r="H307" s="452"/>
      <c r="I307" s="453"/>
      <c r="J307" s="453"/>
      <c r="K307" s="454"/>
      <c r="L307" s="201" t="s">
        <v>46</v>
      </c>
      <c r="M307" s="39"/>
      <c r="N307" s="57"/>
      <c r="O307" s="57"/>
      <c r="P307" s="40"/>
      <c r="Q307" s="378"/>
      <c r="R307" s="379"/>
      <c r="S307" s="57"/>
    </row>
    <row r="308" spans="1:19" ht="44.25" customHeight="1">
      <c r="A308" s="207"/>
      <c r="B308" s="207"/>
      <c r="C308" s="207"/>
      <c r="D308" s="207"/>
      <c r="E308" s="207"/>
      <c r="F308" s="624"/>
      <c r="G308" s="625"/>
      <c r="H308" s="624"/>
      <c r="I308" s="722"/>
      <c r="J308" s="722"/>
      <c r="K308" s="625"/>
      <c r="L308" s="207"/>
      <c r="M308" s="95">
        <f>M302+M303</f>
        <v>260000</v>
      </c>
      <c r="N308" s="95">
        <f>N302+N303</f>
        <v>260000</v>
      </c>
      <c r="O308" s="95">
        <f t="shared" ref="O308:S308" si="6">O305</f>
        <v>0</v>
      </c>
      <c r="P308" s="95">
        <f t="shared" si="6"/>
        <v>0</v>
      </c>
      <c r="Q308" s="95">
        <f t="shared" si="6"/>
        <v>0</v>
      </c>
      <c r="R308" s="95">
        <f t="shared" si="6"/>
        <v>0</v>
      </c>
      <c r="S308" s="95">
        <f t="shared" si="6"/>
        <v>0</v>
      </c>
    </row>
    <row r="309" spans="1:19" ht="43.5" customHeight="1">
      <c r="A309" s="94" t="s">
        <v>271</v>
      </c>
      <c r="B309" s="94"/>
      <c r="C309" s="94"/>
      <c r="D309" s="94"/>
      <c r="E309" s="94"/>
      <c r="F309" s="94"/>
      <c r="G309" s="94"/>
      <c r="H309" s="94"/>
      <c r="I309" s="94"/>
      <c r="J309" s="94"/>
      <c r="K309" s="94"/>
      <c r="L309" s="94"/>
      <c r="M309" s="95">
        <f t="shared" ref="M309:S309" si="7">M308</f>
        <v>260000</v>
      </c>
      <c r="N309" s="95">
        <f t="shared" si="7"/>
        <v>260000</v>
      </c>
      <c r="O309" s="95">
        <f t="shared" si="7"/>
        <v>0</v>
      </c>
      <c r="P309" s="95">
        <f t="shared" si="7"/>
        <v>0</v>
      </c>
      <c r="Q309" s="95">
        <f t="shared" si="7"/>
        <v>0</v>
      </c>
      <c r="R309" s="95">
        <f t="shared" si="7"/>
        <v>0</v>
      </c>
      <c r="S309" s="95">
        <f t="shared" si="7"/>
        <v>0</v>
      </c>
    </row>
    <row r="310" spans="1:19" ht="54.75" customHeight="1">
      <c r="A310" s="601" t="s">
        <v>527</v>
      </c>
      <c r="B310" s="601"/>
      <c r="C310" s="602"/>
      <c r="D310" s="603"/>
      <c r="E310" s="604"/>
      <c r="F310" s="604"/>
      <c r="G310" s="604"/>
      <c r="H310" s="604"/>
      <c r="I310" s="604"/>
      <c r="J310" s="604"/>
      <c r="K310" s="604"/>
      <c r="L310" s="604"/>
      <c r="M310" s="604"/>
      <c r="N310" s="604"/>
      <c r="O310" s="604"/>
      <c r="P310" s="604"/>
      <c r="Q310" s="604"/>
      <c r="R310" s="604"/>
      <c r="S310" s="605"/>
    </row>
    <row r="311" spans="1:19" ht="38.25" customHeight="1">
      <c r="A311" s="465" t="s">
        <v>137</v>
      </c>
      <c r="B311" s="465"/>
      <c r="C311" s="465"/>
      <c r="D311" s="466" t="s">
        <v>518</v>
      </c>
      <c r="E311" s="467"/>
      <c r="F311" s="467"/>
      <c r="G311" s="467"/>
      <c r="H311" s="467"/>
      <c r="I311" s="467"/>
      <c r="J311" s="467"/>
      <c r="K311" s="467"/>
      <c r="L311" s="468"/>
      <c r="M311" s="469" t="s">
        <v>1</v>
      </c>
      <c r="N311" s="470"/>
      <c r="O311" s="470"/>
      <c r="P311" s="470"/>
      <c r="Q311" s="471"/>
      <c r="R311" s="477" t="s">
        <v>230</v>
      </c>
      <c r="S311" s="471"/>
    </row>
    <row r="312" spans="1:19" ht="35.25" customHeight="1">
      <c r="A312" s="465" t="s">
        <v>119</v>
      </c>
      <c r="B312" s="465"/>
      <c r="C312" s="465" t="s">
        <v>521</v>
      </c>
      <c r="D312" s="27"/>
      <c r="E312" s="465" t="s">
        <v>3</v>
      </c>
      <c r="F312" s="465"/>
      <c r="G312" s="465" t="s">
        <v>4</v>
      </c>
      <c r="H312" s="465"/>
      <c r="I312" s="465" t="s">
        <v>5</v>
      </c>
      <c r="J312" s="465"/>
      <c r="K312" s="465"/>
      <c r="L312" s="465"/>
      <c r="M312" s="478" t="s">
        <v>6</v>
      </c>
      <c r="N312" s="478"/>
      <c r="O312" s="478"/>
      <c r="P312" s="478"/>
      <c r="Q312" s="478"/>
      <c r="R312" s="478"/>
      <c r="S312" s="478"/>
    </row>
    <row r="313" spans="1:19" ht="41.25" customHeight="1">
      <c r="A313" s="465"/>
      <c r="B313" s="465"/>
      <c r="C313" s="465"/>
      <c r="D313" s="83" t="s">
        <v>7</v>
      </c>
      <c r="E313" s="479">
        <v>2025</v>
      </c>
      <c r="F313" s="479"/>
      <c r="G313" s="479">
        <v>2031</v>
      </c>
      <c r="H313" s="479"/>
      <c r="I313" s="479">
        <v>2037</v>
      </c>
      <c r="J313" s="479"/>
      <c r="K313" s="479"/>
      <c r="L313" s="479"/>
      <c r="M313" s="627" t="s">
        <v>819</v>
      </c>
      <c r="N313" s="627"/>
      <c r="O313" s="627"/>
      <c r="P313" s="627"/>
      <c r="Q313" s="627"/>
      <c r="R313" s="627"/>
      <c r="S313" s="627"/>
    </row>
    <row r="314" spans="1:19" ht="32.25" customHeight="1">
      <c r="A314" s="465"/>
      <c r="B314" s="465"/>
      <c r="C314" s="465"/>
      <c r="D314" s="83" t="s">
        <v>8</v>
      </c>
      <c r="E314" s="628" t="s">
        <v>1008</v>
      </c>
      <c r="F314" s="628"/>
      <c r="G314" s="628" t="s">
        <v>1081</v>
      </c>
      <c r="H314" s="628"/>
      <c r="I314" s="628" t="s">
        <v>1082</v>
      </c>
      <c r="J314" s="628"/>
      <c r="K314" s="628"/>
      <c r="L314" s="628"/>
      <c r="M314" s="627"/>
      <c r="N314" s="627"/>
      <c r="O314" s="627"/>
      <c r="P314" s="627"/>
      <c r="Q314" s="627"/>
      <c r="R314" s="627"/>
      <c r="S314" s="627"/>
    </row>
    <row r="315" spans="1:19" ht="37.5" customHeight="1">
      <c r="A315" s="577" t="s">
        <v>154</v>
      </c>
      <c r="B315" s="577"/>
      <c r="C315" s="577"/>
      <c r="D315" s="386" t="s">
        <v>810</v>
      </c>
      <c r="E315" s="387"/>
      <c r="F315" s="387"/>
      <c r="G315" s="387"/>
      <c r="H315" s="387"/>
      <c r="I315" s="387"/>
      <c r="J315" s="387"/>
      <c r="K315" s="387"/>
      <c r="L315" s="387"/>
      <c r="M315" s="387"/>
      <c r="N315" s="387"/>
      <c r="O315" s="387"/>
      <c r="P315" s="387"/>
      <c r="Q315" s="387"/>
      <c r="R315" s="387"/>
      <c r="S315" s="388"/>
    </row>
    <row r="316" spans="1:19" ht="53.25" customHeight="1">
      <c r="A316" s="389" t="s">
        <v>116</v>
      </c>
      <c r="B316" s="389"/>
      <c r="C316" s="389" t="s">
        <v>1003</v>
      </c>
      <c r="D316" s="33"/>
      <c r="E316" s="320" t="s">
        <v>3</v>
      </c>
      <c r="F316" s="390" t="s">
        <v>4</v>
      </c>
      <c r="G316" s="391"/>
      <c r="H316" s="390" t="s">
        <v>4</v>
      </c>
      <c r="I316" s="392"/>
      <c r="J316" s="392"/>
      <c r="K316" s="391"/>
      <c r="L316" s="320" t="s">
        <v>9</v>
      </c>
      <c r="M316" s="390" t="s">
        <v>6</v>
      </c>
      <c r="N316" s="392"/>
      <c r="O316" s="392"/>
      <c r="P316" s="392"/>
      <c r="Q316" s="392"/>
      <c r="R316" s="392"/>
      <c r="S316" s="391"/>
    </row>
    <row r="317" spans="1:19" ht="47.25" customHeight="1">
      <c r="A317" s="389"/>
      <c r="B317" s="389"/>
      <c r="C317" s="389"/>
      <c r="D317" s="319" t="s">
        <v>7</v>
      </c>
      <c r="E317" s="9">
        <v>2025</v>
      </c>
      <c r="F317" s="393">
        <v>2029</v>
      </c>
      <c r="G317" s="394"/>
      <c r="H317" s="393">
        <v>2033</v>
      </c>
      <c r="I317" s="395"/>
      <c r="J317" s="395"/>
      <c r="K317" s="394"/>
      <c r="L317" s="9">
        <v>2037</v>
      </c>
      <c r="M317" s="522" t="s">
        <v>819</v>
      </c>
      <c r="N317" s="474"/>
      <c r="O317" s="474"/>
      <c r="P317" s="474"/>
      <c r="Q317" s="474"/>
      <c r="R317" s="474"/>
      <c r="S317" s="475"/>
    </row>
    <row r="318" spans="1:19" ht="37.5" customHeight="1">
      <c r="A318" s="389"/>
      <c r="B318" s="389"/>
      <c r="C318" s="389"/>
      <c r="D318" s="319" t="s">
        <v>8</v>
      </c>
      <c r="E318" s="305" t="s">
        <v>1010</v>
      </c>
      <c r="F318" s="402">
        <v>0.15</v>
      </c>
      <c r="G318" s="394"/>
      <c r="H318" s="402">
        <v>0.3</v>
      </c>
      <c r="I318" s="395"/>
      <c r="J318" s="395"/>
      <c r="K318" s="394"/>
      <c r="L318" s="10">
        <v>0.45</v>
      </c>
      <c r="M318" s="555"/>
      <c r="N318" s="556"/>
      <c r="O318" s="556"/>
      <c r="P318" s="556"/>
      <c r="Q318" s="556"/>
      <c r="R318" s="556"/>
      <c r="S318" s="557"/>
    </row>
    <row r="319" spans="1:19" ht="40.5" customHeight="1">
      <c r="A319" s="75" t="s">
        <v>10</v>
      </c>
      <c r="B319" s="611" t="s">
        <v>951</v>
      </c>
      <c r="C319" s="405"/>
      <c r="D319" s="405"/>
      <c r="E319" s="405"/>
      <c r="F319" s="405"/>
      <c r="G319" s="405"/>
      <c r="H319" s="405"/>
      <c r="I319" s="405"/>
      <c r="J319" s="405"/>
      <c r="K319" s="405"/>
      <c r="L319" s="405"/>
      <c r="M319" s="405"/>
      <c r="N319" s="405"/>
      <c r="O319" s="405"/>
      <c r="P319" s="405"/>
      <c r="Q319" s="405"/>
      <c r="R319" s="406"/>
      <c r="S319" s="79"/>
    </row>
    <row r="320" spans="1:19" ht="58.5" customHeight="1">
      <c r="A320" s="577" t="s">
        <v>26</v>
      </c>
      <c r="B320" s="577"/>
      <c r="C320" s="577" t="s">
        <v>11</v>
      </c>
      <c r="D320" s="536" t="s">
        <v>12</v>
      </c>
      <c r="E320" s="437" t="s">
        <v>6</v>
      </c>
      <c r="F320" s="505" t="s">
        <v>13</v>
      </c>
      <c r="G320" s="507"/>
      <c r="H320" s="505" t="s">
        <v>14</v>
      </c>
      <c r="I320" s="506"/>
      <c r="J320" s="506"/>
      <c r="K320" s="507"/>
      <c r="L320" s="437" t="s">
        <v>15</v>
      </c>
      <c r="M320" s="442" t="s">
        <v>16</v>
      </c>
      <c r="N320" s="444" t="s">
        <v>17</v>
      </c>
      <c r="O320" s="593"/>
      <c r="P320" s="593"/>
      <c r="Q320" s="593"/>
      <c r="R320" s="593"/>
      <c r="S320" s="483"/>
    </row>
    <row r="321" spans="1:19" ht="36" customHeight="1">
      <c r="A321" s="577"/>
      <c r="B321" s="577"/>
      <c r="C321" s="578"/>
      <c r="D321" s="510"/>
      <c r="E321" s="438"/>
      <c r="F321" s="508"/>
      <c r="G321" s="510"/>
      <c r="H321" s="508"/>
      <c r="I321" s="509"/>
      <c r="J321" s="509"/>
      <c r="K321" s="510"/>
      <c r="L321" s="438"/>
      <c r="M321" s="443"/>
      <c r="N321" s="447" t="s">
        <v>24</v>
      </c>
      <c r="O321" s="630"/>
      <c r="P321" s="444" t="s">
        <v>18</v>
      </c>
      <c r="Q321" s="593"/>
      <c r="R321" s="483"/>
      <c r="S321" s="442" t="s">
        <v>19</v>
      </c>
    </row>
    <row r="322" spans="1:19" ht="42.75" customHeight="1">
      <c r="A322" s="577"/>
      <c r="B322" s="577"/>
      <c r="C322" s="578"/>
      <c r="D322" s="513"/>
      <c r="E322" s="439"/>
      <c r="F322" s="511"/>
      <c r="G322" s="513"/>
      <c r="H322" s="511"/>
      <c r="I322" s="512"/>
      <c r="J322" s="512"/>
      <c r="K322" s="513"/>
      <c r="L322" s="439"/>
      <c r="M322" s="482"/>
      <c r="N322" s="30" t="s">
        <v>20</v>
      </c>
      <c r="O322" s="30" t="s">
        <v>21</v>
      </c>
      <c r="P322" s="30" t="s">
        <v>20</v>
      </c>
      <c r="Q322" s="444" t="s">
        <v>22</v>
      </c>
      <c r="R322" s="483"/>
      <c r="S322" s="482"/>
    </row>
    <row r="323" spans="1:19" ht="130.5" customHeight="1">
      <c r="A323" s="23" t="s">
        <v>120</v>
      </c>
      <c r="B323" s="141" t="s">
        <v>136</v>
      </c>
      <c r="C323" s="21" t="s">
        <v>159</v>
      </c>
      <c r="D323" s="174" t="s">
        <v>647</v>
      </c>
      <c r="E323" s="173" t="s">
        <v>160</v>
      </c>
      <c r="F323" s="455" t="s">
        <v>42</v>
      </c>
      <c r="G323" s="455"/>
      <c r="H323" s="612"/>
      <c r="I323" s="612"/>
      <c r="J323" s="612"/>
      <c r="K323" s="612"/>
      <c r="L323" s="78" t="s">
        <v>45</v>
      </c>
      <c r="M323" s="58">
        <v>12000</v>
      </c>
      <c r="N323" s="58">
        <v>12000</v>
      </c>
      <c r="O323" s="58"/>
      <c r="P323" s="87"/>
      <c r="Q323" s="613"/>
      <c r="R323" s="457"/>
      <c r="S323" s="58"/>
    </row>
    <row r="324" spans="1:19" ht="78" customHeight="1">
      <c r="A324" s="23" t="s">
        <v>156</v>
      </c>
      <c r="B324" s="32" t="s">
        <v>109</v>
      </c>
      <c r="C324" s="81" t="s">
        <v>161</v>
      </c>
      <c r="D324" s="174" t="s">
        <v>162</v>
      </c>
      <c r="E324" s="173" t="s">
        <v>648</v>
      </c>
      <c r="F324" s="455" t="s">
        <v>42</v>
      </c>
      <c r="G324" s="455"/>
      <c r="H324" s="452" t="s">
        <v>318</v>
      </c>
      <c r="I324" s="453"/>
      <c r="J324" s="453"/>
      <c r="K324" s="454"/>
      <c r="L324" s="78" t="s">
        <v>46</v>
      </c>
      <c r="M324" s="58">
        <v>10000</v>
      </c>
      <c r="N324" s="58">
        <v>10000</v>
      </c>
      <c r="O324" s="58"/>
      <c r="P324" s="58"/>
      <c r="Q324" s="378"/>
      <c r="R324" s="379"/>
      <c r="S324" s="58"/>
    </row>
    <row r="325" spans="1:19" ht="78" customHeight="1">
      <c r="A325" s="23" t="s">
        <v>157</v>
      </c>
      <c r="B325" s="32" t="s">
        <v>155</v>
      </c>
      <c r="C325" s="81" t="s">
        <v>163</v>
      </c>
      <c r="D325" s="174" t="s">
        <v>649</v>
      </c>
      <c r="E325" s="173" t="s">
        <v>650</v>
      </c>
      <c r="F325" s="455" t="s">
        <v>42</v>
      </c>
      <c r="G325" s="455"/>
      <c r="H325" s="612"/>
      <c r="I325" s="612"/>
      <c r="J325" s="612"/>
      <c r="K325" s="612"/>
      <c r="L325" s="78" t="s">
        <v>46</v>
      </c>
      <c r="M325" s="58">
        <v>270000</v>
      </c>
      <c r="N325" s="58">
        <v>270000</v>
      </c>
      <c r="O325" s="58"/>
      <c r="P325" s="87"/>
      <c r="Q325" s="613"/>
      <c r="R325" s="457"/>
      <c r="S325" s="58"/>
    </row>
    <row r="326" spans="1:19" ht="154.5" customHeight="1">
      <c r="A326" s="23" t="s">
        <v>158</v>
      </c>
      <c r="B326" s="145" t="s">
        <v>504</v>
      </c>
      <c r="C326" s="89" t="s">
        <v>372</v>
      </c>
      <c r="D326" s="89" t="s">
        <v>651</v>
      </c>
      <c r="E326" s="89" t="s">
        <v>652</v>
      </c>
      <c r="F326" s="429" t="s">
        <v>42</v>
      </c>
      <c r="G326" s="429"/>
      <c r="H326" s="375"/>
      <c r="I326" s="376"/>
      <c r="J326" s="376"/>
      <c r="K326" s="377"/>
      <c r="L326" s="89" t="s">
        <v>311</v>
      </c>
      <c r="M326" s="70">
        <v>30000</v>
      </c>
      <c r="N326" s="70">
        <v>30000</v>
      </c>
      <c r="O326" s="152"/>
      <c r="P326" s="4"/>
      <c r="Q326" s="594"/>
      <c r="R326" s="595"/>
      <c r="S326" s="44"/>
    </row>
    <row r="327" spans="1:19" ht="78" customHeight="1">
      <c r="A327" s="23" t="s">
        <v>811</v>
      </c>
      <c r="B327" s="32" t="s">
        <v>110</v>
      </c>
      <c r="C327" s="173" t="s">
        <v>164</v>
      </c>
      <c r="D327" s="173" t="s">
        <v>653</v>
      </c>
      <c r="E327" s="173" t="s">
        <v>654</v>
      </c>
      <c r="F327" s="455" t="s">
        <v>42</v>
      </c>
      <c r="G327" s="455"/>
      <c r="H327" s="452"/>
      <c r="I327" s="453"/>
      <c r="J327" s="453"/>
      <c r="K327" s="454"/>
      <c r="L327" s="78" t="s">
        <v>46</v>
      </c>
      <c r="M327" s="136">
        <v>50000</v>
      </c>
      <c r="N327" s="136">
        <v>50000</v>
      </c>
      <c r="O327" s="58"/>
      <c r="P327" s="58"/>
      <c r="Q327" s="456"/>
      <c r="R327" s="457"/>
      <c r="S327" s="58"/>
    </row>
    <row r="328" spans="1:19" ht="95.25" customHeight="1">
      <c r="A328" s="23" t="s">
        <v>812</v>
      </c>
      <c r="B328" s="179" t="s">
        <v>77</v>
      </c>
      <c r="C328" s="173" t="s">
        <v>78</v>
      </c>
      <c r="D328" s="173" t="s">
        <v>655</v>
      </c>
      <c r="E328" s="173" t="s">
        <v>656</v>
      </c>
      <c r="F328" s="455" t="s">
        <v>42</v>
      </c>
      <c r="G328" s="455"/>
      <c r="H328" s="612" t="s">
        <v>165</v>
      </c>
      <c r="I328" s="612"/>
      <c r="J328" s="612"/>
      <c r="K328" s="612"/>
      <c r="L328" s="78" t="s">
        <v>319</v>
      </c>
      <c r="M328" s="19">
        <v>1000000</v>
      </c>
      <c r="N328" s="19"/>
      <c r="O328" s="4"/>
      <c r="P328" s="4"/>
      <c r="Q328" s="456"/>
      <c r="R328" s="457"/>
      <c r="S328" s="19">
        <v>1000000</v>
      </c>
    </row>
    <row r="329" spans="1:19" ht="103.5" customHeight="1">
      <c r="A329" s="23" t="s">
        <v>813</v>
      </c>
      <c r="B329" s="193" t="s">
        <v>505</v>
      </c>
      <c r="C329" s="188" t="s">
        <v>76</v>
      </c>
      <c r="D329" s="188" t="s">
        <v>657</v>
      </c>
      <c r="E329" s="188" t="s">
        <v>43</v>
      </c>
      <c r="F329" s="455" t="s">
        <v>42</v>
      </c>
      <c r="G329" s="455"/>
      <c r="H329" s="754" t="s">
        <v>318</v>
      </c>
      <c r="I329" s="755"/>
      <c r="J329" s="755"/>
      <c r="K329" s="756"/>
      <c r="L329" s="108" t="s">
        <v>290</v>
      </c>
      <c r="M329" s="28">
        <v>2000000</v>
      </c>
      <c r="N329" s="28"/>
      <c r="O329" s="29"/>
      <c r="P329" s="29"/>
      <c r="Q329" s="757"/>
      <c r="R329" s="758"/>
      <c r="S329" s="28">
        <v>2000000</v>
      </c>
    </row>
    <row r="330" spans="1:19" ht="108" customHeight="1">
      <c r="A330" s="23" t="s">
        <v>814</v>
      </c>
      <c r="B330" s="179" t="s">
        <v>506</v>
      </c>
      <c r="C330" s="148" t="s">
        <v>166</v>
      </c>
      <c r="D330" s="173" t="s">
        <v>658</v>
      </c>
      <c r="E330" s="173" t="s">
        <v>656</v>
      </c>
      <c r="F330" s="455" t="s">
        <v>42</v>
      </c>
      <c r="G330" s="455"/>
      <c r="H330" s="612"/>
      <c r="I330" s="612"/>
      <c r="J330" s="612"/>
      <c r="K330" s="612"/>
      <c r="L330" s="78" t="s">
        <v>46</v>
      </c>
      <c r="M330" s="19">
        <v>150000</v>
      </c>
      <c r="N330" s="19">
        <v>150000</v>
      </c>
      <c r="O330" s="4"/>
      <c r="P330" s="4"/>
      <c r="Q330" s="456"/>
      <c r="R330" s="457"/>
      <c r="S330" s="19"/>
    </row>
    <row r="331" spans="1:19" ht="33" customHeight="1">
      <c r="A331" s="13"/>
      <c r="B331" s="13"/>
      <c r="C331" s="14"/>
      <c r="D331" s="15"/>
      <c r="E331" s="16"/>
      <c r="F331" s="16"/>
      <c r="G331" s="17"/>
      <c r="H331" s="90"/>
      <c r="I331" s="17"/>
      <c r="J331" s="17"/>
      <c r="K331" s="17"/>
      <c r="L331" s="18"/>
      <c r="M331" s="92">
        <f>SUM(M323:M330)</f>
        <v>3522000</v>
      </c>
      <c r="N331" s="92">
        <f>SUM(N323:N330)</f>
        <v>522000</v>
      </c>
      <c r="O331" s="20">
        <f>SUM(O323:O324)</f>
        <v>0</v>
      </c>
      <c r="P331" s="20">
        <f>SUM(P323:P324)</f>
        <v>0</v>
      </c>
      <c r="Q331" s="20">
        <f>SUM(Q323:Q324)</f>
        <v>0</v>
      </c>
      <c r="R331" s="20">
        <f>SUM(R323:R324)</f>
        <v>0</v>
      </c>
      <c r="S331" s="92">
        <f>SUM(S323:S330)</f>
        <v>3000000</v>
      </c>
    </row>
    <row r="332" spans="1:19" ht="66" customHeight="1">
      <c r="A332" s="465" t="s">
        <v>138</v>
      </c>
      <c r="B332" s="465"/>
      <c r="C332" s="465"/>
      <c r="D332" s="466" t="s">
        <v>519</v>
      </c>
      <c r="E332" s="467"/>
      <c r="F332" s="467"/>
      <c r="G332" s="467"/>
      <c r="H332" s="467"/>
      <c r="I332" s="467"/>
      <c r="J332" s="467"/>
      <c r="K332" s="467"/>
      <c r="L332" s="468"/>
      <c r="M332" s="469" t="s">
        <v>1</v>
      </c>
      <c r="N332" s="470"/>
      <c r="O332" s="470"/>
      <c r="P332" s="470"/>
      <c r="Q332" s="471"/>
      <c r="R332" s="477" t="s">
        <v>231</v>
      </c>
      <c r="S332" s="471"/>
    </row>
    <row r="333" spans="1:19" ht="46.5" customHeight="1">
      <c r="A333" s="465" t="s">
        <v>167</v>
      </c>
      <c r="B333" s="465"/>
      <c r="C333" s="465" t="s">
        <v>969</v>
      </c>
      <c r="D333" s="27"/>
      <c r="E333" s="465" t="s">
        <v>3</v>
      </c>
      <c r="F333" s="465"/>
      <c r="G333" s="465" t="s">
        <v>4</v>
      </c>
      <c r="H333" s="465"/>
      <c r="I333" s="465" t="s">
        <v>5</v>
      </c>
      <c r="J333" s="465"/>
      <c r="K333" s="465"/>
      <c r="L333" s="465"/>
      <c r="M333" s="478" t="s">
        <v>6</v>
      </c>
      <c r="N333" s="478"/>
      <c r="O333" s="478"/>
      <c r="P333" s="478"/>
      <c r="Q333" s="478"/>
      <c r="R333" s="478"/>
      <c r="S333" s="478"/>
    </row>
    <row r="334" spans="1:19" ht="34.5" customHeight="1">
      <c r="A334" s="465"/>
      <c r="B334" s="465"/>
      <c r="C334" s="465"/>
      <c r="D334" s="83" t="s">
        <v>7</v>
      </c>
      <c r="E334" s="479">
        <v>2025</v>
      </c>
      <c r="F334" s="479"/>
      <c r="G334" s="479">
        <v>2031</v>
      </c>
      <c r="H334" s="479"/>
      <c r="I334" s="479">
        <v>2037</v>
      </c>
      <c r="J334" s="479"/>
      <c r="K334" s="479"/>
      <c r="L334" s="479"/>
      <c r="M334" s="721" t="s">
        <v>819</v>
      </c>
      <c r="N334" s="721"/>
      <c r="O334" s="721"/>
      <c r="P334" s="721"/>
      <c r="Q334" s="721"/>
      <c r="R334" s="721"/>
      <c r="S334" s="721"/>
    </row>
    <row r="335" spans="1:19" ht="35.25" customHeight="1">
      <c r="A335" s="465"/>
      <c r="B335" s="465"/>
      <c r="C335" s="465"/>
      <c r="D335" s="83" t="s">
        <v>8</v>
      </c>
      <c r="E335" s="753">
        <v>3787</v>
      </c>
      <c r="F335" s="753"/>
      <c r="G335" s="629">
        <v>0.2</v>
      </c>
      <c r="H335" s="753"/>
      <c r="I335" s="629">
        <v>0.4</v>
      </c>
      <c r="J335" s="753"/>
      <c r="K335" s="753"/>
      <c r="L335" s="753"/>
      <c r="M335" s="721"/>
      <c r="N335" s="721"/>
      <c r="O335" s="721"/>
      <c r="P335" s="721"/>
      <c r="Q335" s="721"/>
      <c r="R335" s="721"/>
      <c r="S335" s="721"/>
    </row>
    <row r="336" spans="1:19" ht="42" customHeight="1">
      <c r="A336" s="577" t="s">
        <v>385</v>
      </c>
      <c r="B336" s="577"/>
      <c r="C336" s="577"/>
      <c r="D336" s="386" t="s">
        <v>898</v>
      </c>
      <c r="E336" s="387"/>
      <c r="F336" s="387"/>
      <c r="G336" s="387"/>
      <c r="H336" s="387"/>
      <c r="I336" s="387"/>
      <c r="J336" s="387"/>
      <c r="K336" s="387"/>
      <c r="L336" s="387"/>
      <c r="M336" s="387"/>
      <c r="N336" s="387"/>
      <c r="O336" s="387"/>
      <c r="P336" s="387"/>
      <c r="Q336" s="387"/>
      <c r="R336" s="387"/>
      <c r="S336" s="388"/>
    </row>
    <row r="337" spans="1:19" ht="46.5" customHeight="1">
      <c r="A337" s="389" t="s">
        <v>429</v>
      </c>
      <c r="B337" s="389"/>
      <c r="C337" s="389" t="s">
        <v>1004</v>
      </c>
      <c r="D337" s="33"/>
      <c r="E337" s="320" t="s">
        <v>3</v>
      </c>
      <c r="F337" s="390" t="s">
        <v>4</v>
      </c>
      <c r="G337" s="391"/>
      <c r="H337" s="390" t="s">
        <v>4</v>
      </c>
      <c r="I337" s="392"/>
      <c r="J337" s="392"/>
      <c r="K337" s="391"/>
      <c r="L337" s="320" t="s">
        <v>9</v>
      </c>
      <c r="M337" s="390" t="s">
        <v>6</v>
      </c>
      <c r="N337" s="392"/>
      <c r="O337" s="392"/>
      <c r="P337" s="392"/>
      <c r="Q337" s="392"/>
      <c r="R337" s="392"/>
      <c r="S337" s="391"/>
    </row>
    <row r="338" spans="1:19" ht="38.25" customHeight="1">
      <c r="A338" s="389"/>
      <c r="B338" s="389"/>
      <c r="C338" s="389"/>
      <c r="D338" s="319" t="s">
        <v>7</v>
      </c>
      <c r="E338" s="9">
        <v>2025</v>
      </c>
      <c r="F338" s="393">
        <v>2029</v>
      </c>
      <c r="G338" s="394"/>
      <c r="H338" s="393">
        <v>2033</v>
      </c>
      <c r="I338" s="395"/>
      <c r="J338" s="395"/>
      <c r="K338" s="394"/>
      <c r="L338" s="9">
        <v>2037</v>
      </c>
      <c r="M338" s="522" t="s">
        <v>819</v>
      </c>
      <c r="N338" s="474"/>
      <c r="O338" s="474"/>
      <c r="P338" s="474"/>
      <c r="Q338" s="474"/>
      <c r="R338" s="474"/>
      <c r="S338" s="475"/>
    </row>
    <row r="339" spans="1:19" ht="42" customHeight="1">
      <c r="A339" s="389"/>
      <c r="B339" s="389"/>
      <c r="C339" s="389"/>
      <c r="D339" s="319" t="s">
        <v>8</v>
      </c>
      <c r="E339" s="34">
        <v>211</v>
      </c>
      <c r="F339" s="402">
        <v>0.1</v>
      </c>
      <c r="G339" s="773"/>
      <c r="H339" s="402">
        <v>0.2</v>
      </c>
      <c r="I339" s="774"/>
      <c r="J339" s="774"/>
      <c r="K339" s="773"/>
      <c r="L339" s="10">
        <v>0.35</v>
      </c>
      <c r="M339" s="555"/>
      <c r="N339" s="556"/>
      <c r="O339" s="556"/>
      <c r="P339" s="556"/>
      <c r="Q339" s="556"/>
      <c r="R339" s="556"/>
      <c r="S339" s="557"/>
    </row>
    <row r="340" spans="1:19" ht="35.25" customHeight="1">
      <c r="A340" s="75" t="s">
        <v>10</v>
      </c>
      <c r="B340" s="611" t="s">
        <v>952</v>
      </c>
      <c r="C340" s="405"/>
      <c r="D340" s="405"/>
      <c r="E340" s="405"/>
      <c r="F340" s="405"/>
      <c r="G340" s="405"/>
      <c r="H340" s="405"/>
      <c r="I340" s="405"/>
      <c r="J340" s="405"/>
      <c r="K340" s="405"/>
      <c r="L340" s="405"/>
      <c r="M340" s="405"/>
      <c r="N340" s="405"/>
      <c r="O340" s="405"/>
      <c r="P340" s="405"/>
      <c r="Q340" s="405"/>
      <c r="R340" s="406"/>
      <c r="S340" s="79"/>
    </row>
    <row r="341" spans="1:19" ht="37.5" customHeight="1">
      <c r="A341" s="577" t="s">
        <v>26</v>
      </c>
      <c r="B341" s="577"/>
      <c r="C341" s="577" t="s">
        <v>11</v>
      </c>
      <c r="D341" s="536" t="s">
        <v>12</v>
      </c>
      <c r="E341" s="437" t="s">
        <v>6</v>
      </c>
      <c r="F341" s="505" t="s">
        <v>13</v>
      </c>
      <c r="G341" s="507"/>
      <c r="H341" s="505" t="s">
        <v>14</v>
      </c>
      <c r="I341" s="506"/>
      <c r="J341" s="506"/>
      <c r="K341" s="507"/>
      <c r="L341" s="437" t="s">
        <v>15</v>
      </c>
      <c r="M341" s="442" t="s">
        <v>16</v>
      </c>
      <c r="N341" s="444" t="s">
        <v>17</v>
      </c>
      <c r="O341" s="593"/>
      <c r="P341" s="593"/>
      <c r="Q341" s="593"/>
      <c r="R341" s="593"/>
      <c r="S341" s="483"/>
    </row>
    <row r="342" spans="1:19" ht="50.25" customHeight="1">
      <c r="A342" s="577"/>
      <c r="B342" s="577"/>
      <c r="C342" s="578"/>
      <c r="D342" s="510"/>
      <c r="E342" s="438"/>
      <c r="F342" s="508"/>
      <c r="G342" s="510"/>
      <c r="H342" s="508"/>
      <c r="I342" s="509"/>
      <c r="J342" s="509"/>
      <c r="K342" s="510"/>
      <c r="L342" s="438"/>
      <c r="M342" s="443"/>
      <c r="N342" s="447" t="s">
        <v>24</v>
      </c>
      <c r="O342" s="630"/>
      <c r="P342" s="444" t="s">
        <v>18</v>
      </c>
      <c r="Q342" s="593"/>
      <c r="R342" s="483"/>
      <c r="S342" s="442" t="s">
        <v>19</v>
      </c>
    </row>
    <row r="343" spans="1:19" ht="34.5" customHeight="1">
      <c r="A343" s="577"/>
      <c r="B343" s="577"/>
      <c r="C343" s="578"/>
      <c r="D343" s="513"/>
      <c r="E343" s="439"/>
      <c r="F343" s="511"/>
      <c r="G343" s="513"/>
      <c r="H343" s="511"/>
      <c r="I343" s="512"/>
      <c r="J343" s="512"/>
      <c r="K343" s="513"/>
      <c r="L343" s="439"/>
      <c r="M343" s="482"/>
      <c r="N343" s="30" t="s">
        <v>20</v>
      </c>
      <c r="O343" s="30" t="s">
        <v>21</v>
      </c>
      <c r="P343" s="30" t="s">
        <v>20</v>
      </c>
      <c r="Q343" s="444" t="s">
        <v>22</v>
      </c>
      <c r="R343" s="483"/>
      <c r="S343" s="482"/>
    </row>
    <row r="344" spans="1:19" ht="150.75" customHeight="1">
      <c r="A344" s="23" t="s">
        <v>430</v>
      </c>
      <c r="B344" s="145" t="s">
        <v>170</v>
      </c>
      <c r="C344" s="179" t="s">
        <v>102</v>
      </c>
      <c r="D344" s="179" t="s">
        <v>659</v>
      </c>
      <c r="E344" s="179" t="s">
        <v>43</v>
      </c>
      <c r="F344" s="455" t="s">
        <v>42</v>
      </c>
      <c r="G344" s="455"/>
      <c r="H344" s="455" t="s">
        <v>104</v>
      </c>
      <c r="I344" s="455"/>
      <c r="J344" s="455"/>
      <c r="K344" s="455"/>
      <c r="L344" s="78" t="s">
        <v>46</v>
      </c>
      <c r="M344" s="59">
        <v>1200000</v>
      </c>
      <c r="N344" s="152">
        <v>1200000</v>
      </c>
      <c r="O344" s="58"/>
      <c r="P344" s="58"/>
      <c r="Q344" s="613"/>
      <c r="R344" s="457"/>
      <c r="S344" s="58"/>
    </row>
    <row r="345" spans="1:19" ht="109.5" customHeight="1">
      <c r="A345" s="23" t="s">
        <v>431</v>
      </c>
      <c r="B345" s="24" t="s">
        <v>171</v>
      </c>
      <c r="C345" s="179" t="s">
        <v>339</v>
      </c>
      <c r="D345" s="179" t="s">
        <v>660</v>
      </c>
      <c r="E345" s="179" t="s">
        <v>43</v>
      </c>
      <c r="F345" s="455" t="s">
        <v>104</v>
      </c>
      <c r="G345" s="455"/>
      <c r="H345" s="455" t="s">
        <v>338</v>
      </c>
      <c r="I345" s="455"/>
      <c r="J345" s="455"/>
      <c r="K345" s="455"/>
      <c r="L345" s="78" t="s">
        <v>341</v>
      </c>
      <c r="M345" s="19">
        <v>70000</v>
      </c>
      <c r="N345" s="134">
        <v>70000</v>
      </c>
      <c r="O345" s="4"/>
      <c r="P345" s="4"/>
      <c r="Q345" s="456"/>
      <c r="R345" s="457"/>
      <c r="S345" s="19"/>
    </row>
    <row r="346" spans="1:19" ht="138" customHeight="1">
      <c r="A346" s="23" t="s">
        <v>432</v>
      </c>
      <c r="B346" s="145" t="s">
        <v>145</v>
      </c>
      <c r="C346" s="179" t="s">
        <v>105</v>
      </c>
      <c r="D346" s="179" t="s">
        <v>842</v>
      </c>
      <c r="E346" s="179" t="s">
        <v>443</v>
      </c>
      <c r="F346" s="455" t="s">
        <v>104</v>
      </c>
      <c r="G346" s="455"/>
      <c r="H346" s="455" t="s">
        <v>42</v>
      </c>
      <c r="I346" s="455"/>
      <c r="J346" s="455"/>
      <c r="K346" s="455"/>
      <c r="L346" s="78" t="s">
        <v>342</v>
      </c>
      <c r="M346" s="19">
        <v>400000</v>
      </c>
      <c r="N346" s="134">
        <v>400000</v>
      </c>
      <c r="O346" s="19"/>
      <c r="P346" s="4"/>
      <c r="Q346" s="456"/>
      <c r="R346" s="457"/>
      <c r="S346" s="19"/>
    </row>
    <row r="347" spans="1:19" ht="78" customHeight="1">
      <c r="A347" s="23" t="s">
        <v>433</v>
      </c>
      <c r="B347" s="89" t="s">
        <v>1107</v>
      </c>
      <c r="C347" s="183" t="s">
        <v>169</v>
      </c>
      <c r="D347" s="183" t="s">
        <v>661</v>
      </c>
      <c r="E347" s="179" t="s">
        <v>444</v>
      </c>
      <c r="F347" s="455" t="s">
        <v>42</v>
      </c>
      <c r="G347" s="455"/>
      <c r="H347" s="502" t="s">
        <v>79</v>
      </c>
      <c r="I347" s="503"/>
      <c r="J347" s="503"/>
      <c r="K347" s="503"/>
      <c r="L347" s="80" t="s">
        <v>46</v>
      </c>
      <c r="M347" s="44">
        <v>120000</v>
      </c>
      <c r="N347" s="44">
        <v>120000</v>
      </c>
      <c r="O347" s="4"/>
      <c r="P347" s="4"/>
      <c r="Q347" s="594"/>
      <c r="R347" s="595"/>
      <c r="S347" s="19"/>
    </row>
    <row r="348" spans="1:19" ht="78" customHeight="1">
      <c r="A348" s="23" t="s">
        <v>434</v>
      </c>
      <c r="B348" s="89" t="s">
        <v>172</v>
      </c>
      <c r="C348" s="183" t="s">
        <v>106</v>
      </c>
      <c r="D348" s="183" t="s">
        <v>843</v>
      </c>
      <c r="E348" s="179" t="s">
        <v>445</v>
      </c>
      <c r="F348" s="476" t="s">
        <v>104</v>
      </c>
      <c r="G348" s="475"/>
      <c r="H348" s="476" t="s">
        <v>103</v>
      </c>
      <c r="I348" s="474"/>
      <c r="J348" s="474"/>
      <c r="K348" s="474"/>
      <c r="L348" s="80" t="s">
        <v>340</v>
      </c>
      <c r="M348" s="39">
        <v>400000</v>
      </c>
      <c r="N348" s="39">
        <v>400000</v>
      </c>
      <c r="O348" s="40"/>
      <c r="P348" s="40"/>
      <c r="Q348" s="472"/>
      <c r="R348" s="473"/>
      <c r="S348" s="19"/>
    </row>
    <row r="349" spans="1:19" ht="117.75" customHeight="1">
      <c r="A349" s="23" t="s">
        <v>435</v>
      </c>
      <c r="B349" s="155" t="s">
        <v>386</v>
      </c>
      <c r="C349" s="183" t="s">
        <v>387</v>
      </c>
      <c r="D349" s="113" t="s">
        <v>662</v>
      </c>
      <c r="E349" s="179" t="s">
        <v>446</v>
      </c>
      <c r="F349" s="455" t="s">
        <v>42</v>
      </c>
      <c r="G349" s="455"/>
      <c r="H349" s="476"/>
      <c r="I349" s="474"/>
      <c r="J349" s="474"/>
      <c r="K349" s="474"/>
      <c r="L349" s="109" t="s">
        <v>46</v>
      </c>
      <c r="M349" s="39">
        <v>30000</v>
      </c>
      <c r="N349" s="39">
        <v>30000</v>
      </c>
      <c r="O349" s="40"/>
      <c r="P349" s="40"/>
      <c r="Q349" s="472"/>
      <c r="R349" s="473"/>
      <c r="S349" s="19"/>
    </row>
    <row r="350" spans="1:19" ht="78" customHeight="1">
      <c r="A350" s="23" t="s">
        <v>899</v>
      </c>
      <c r="B350" s="155" t="s">
        <v>91</v>
      </c>
      <c r="C350" s="61" t="s">
        <v>98</v>
      </c>
      <c r="D350" s="89" t="s">
        <v>663</v>
      </c>
      <c r="E350" s="80" t="s">
        <v>411</v>
      </c>
      <c r="F350" s="502" t="s">
        <v>95</v>
      </c>
      <c r="G350" s="504"/>
      <c r="H350" s="502" t="s">
        <v>348</v>
      </c>
      <c r="I350" s="503"/>
      <c r="J350" s="503"/>
      <c r="K350" s="504"/>
      <c r="L350" s="80" t="s">
        <v>347</v>
      </c>
      <c r="M350" s="39">
        <v>20000</v>
      </c>
      <c r="N350" s="44">
        <v>20000</v>
      </c>
      <c r="O350" s="40"/>
      <c r="P350" s="40"/>
      <c r="Q350" s="594"/>
      <c r="R350" s="595"/>
      <c r="S350" s="39"/>
    </row>
    <row r="351" spans="1:19" ht="78" customHeight="1">
      <c r="A351" s="23" t="s">
        <v>900</v>
      </c>
      <c r="B351" s="155" t="s">
        <v>92</v>
      </c>
      <c r="C351" s="61" t="s">
        <v>97</v>
      </c>
      <c r="D351" s="89" t="s">
        <v>664</v>
      </c>
      <c r="E351" s="80" t="s">
        <v>665</v>
      </c>
      <c r="F351" s="502" t="s">
        <v>95</v>
      </c>
      <c r="G351" s="504"/>
      <c r="H351" s="502" t="s">
        <v>42</v>
      </c>
      <c r="I351" s="503"/>
      <c r="J351" s="503"/>
      <c r="K351" s="504"/>
      <c r="L351" s="80">
        <v>2029</v>
      </c>
      <c r="M351" s="39">
        <v>250000</v>
      </c>
      <c r="N351" s="4"/>
      <c r="O351" s="40"/>
      <c r="P351" s="40"/>
      <c r="Q351" s="594"/>
      <c r="R351" s="595"/>
      <c r="S351" s="39">
        <v>250000</v>
      </c>
    </row>
    <row r="352" spans="1:19" ht="78" customHeight="1">
      <c r="A352" s="23" t="s">
        <v>901</v>
      </c>
      <c r="B352" s="155" t="s">
        <v>410</v>
      </c>
      <c r="C352" s="61" t="s">
        <v>96</v>
      </c>
      <c r="D352" s="89" t="s">
        <v>439</v>
      </c>
      <c r="E352" s="80" t="s">
        <v>666</v>
      </c>
      <c r="F352" s="502" t="s">
        <v>95</v>
      </c>
      <c r="G352" s="504"/>
      <c r="H352" s="502" t="s">
        <v>349</v>
      </c>
      <c r="I352" s="503"/>
      <c r="J352" s="503"/>
      <c r="K352" s="504"/>
      <c r="L352" s="80" t="s">
        <v>290</v>
      </c>
      <c r="M352" s="39">
        <v>3000000</v>
      </c>
      <c r="N352" s="322"/>
      <c r="O352" s="40"/>
      <c r="P352" s="40"/>
      <c r="Q352" s="594"/>
      <c r="R352" s="595"/>
      <c r="S352" s="39">
        <v>3000000</v>
      </c>
    </row>
    <row r="353" spans="1:19" ht="78" customHeight="1">
      <c r="A353" s="23" t="s">
        <v>902</v>
      </c>
      <c r="B353" s="155" t="s">
        <v>93</v>
      </c>
      <c r="C353" s="155" t="s">
        <v>94</v>
      </c>
      <c r="D353" s="89" t="s">
        <v>667</v>
      </c>
      <c r="E353" s="89" t="s">
        <v>440</v>
      </c>
      <c r="F353" s="375" t="s">
        <v>95</v>
      </c>
      <c r="G353" s="377"/>
      <c r="H353" s="375"/>
      <c r="I353" s="376"/>
      <c r="J353" s="376"/>
      <c r="K353" s="377"/>
      <c r="L353" s="89" t="s">
        <v>331</v>
      </c>
      <c r="M353" s="60">
        <v>30000</v>
      </c>
      <c r="N353" s="60">
        <v>30000</v>
      </c>
      <c r="O353" s="130"/>
      <c r="P353" s="130"/>
      <c r="Q353" s="380"/>
      <c r="R353" s="382"/>
      <c r="S353" s="60"/>
    </row>
    <row r="354" spans="1:19" ht="75" customHeight="1">
      <c r="A354" s="23" t="s">
        <v>903</v>
      </c>
      <c r="B354" s="155" t="s">
        <v>422</v>
      </c>
      <c r="C354" s="61" t="s">
        <v>354</v>
      </c>
      <c r="D354" s="89" t="s">
        <v>668</v>
      </c>
      <c r="E354" s="89" t="s">
        <v>445</v>
      </c>
      <c r="F354" s="502" t="s">
        <v>95</v>
      </c>
      <c r="G354" s="504"/>
      <c r="H354" s="502" t="s">
        <v>348</v>
      </c>
      <c r="I354" s="503"/>
      <c r="J354" s="503"/>
      <c r="K354" s="504"/>
      <c r="L354" s="139" t="s">
        <v>355</v>
      </c>
      <c r="M354" s="39">
        <v>20000</v>
      </c>
      <c r="N354" s="39">
        <v>20000</v>
      </c>
      <c r="O354" s="40"/>
      <c r="P354" s="40"/>
      <c r="Q354" s="594"/>
      <c r="R354" s="595"/>
      <c r="S354" s="39"/>
    </row>
    <row r="355" spans="1:19" ht="60.75" customHeight="1">
      <c r="A355" s="23" t="s">
        <v>904</v>
      </c>
      <c r="B355" s="155" t="s">
        <v>351</v>
      </c>
      <c r="C355" s="61" t="s">
        <v>352</v>
      </c>
      <c r="D355" s="89" t="s">
        <v>669</v>
      </c>
      <c r="E355" s="139" t="s">
        <v>90</v>
      </c>
      <c r="F355" s="502" t="s">
        <v>95</v>
      </c>
      <c r="G355" s="504"/>
      <c r="H355" s="502"/>
      <c r="I355" s="503"/>
      <c r="J355" s="503"/>
      <c r="K355" s="504"/>
      <c r="L355" s="139" t="s">
        <v>311</v>
      </c>
      <c r="M355" s="150" t="s">
        <v>353</v>
      </c>
      <c r="N355" s="39"/>
      <c r="O355" s="40"/>
      <c r="P355" s="40"/>
      <c r="Q355" s="594"/>
      <c r="R355" s="595"/>
      <c r="S355" s="150" t="s">
        <v>353</v>
      </c>
    </row>
    <row r="356" spans="1:19" ht="88.5" customHeight="1">
      <c r="A356" s="23" t="s">
        <v>905</v>
      </c>
      <c r="B356" s="89" t="s">
        <v>423</v>
      </c>
      <c r="C356" s="183" t="s">
        <v>350</v>
      </c>
      <c r="D356" s="89" t="s">
        <v>670</v>
      </c>
      <c r="E356" s="80" t="s">
        <v>671</v>
      </c>
      <c r="F356" s="502" t="s">
        <v>95</v>
      </c>
      <c r="G356" s="504"/>
      <c r="H356" s="502"/>
      <c r="I356" s="503"/>
      <c r="J356" s="503"/>
      <c r="K356" s="504"/>
      <c r="L356" s="80" t="s">
        <v>418</v>
      </c>
      <c r="M356" s="44">
        <v>60000</v>
      </c>
      <c r="N356" s="44">
        <v>60000</v>
      </c>
      <c r="O356" s="4"/>
      <c r="P356" s="4"/>
      <c r="Q356" s="772"/>
      <c r="R356" s="772"/>
      <c r="S356" s="44"/>
    </row>
    <row r="357" spans="1:19" ht="37.5" customHeight="1">
      <c r="A357" s="41"/>
      <c r="B357" s="41"/>
      <c r="C357" s="42"/>
      <c r="D357" s="42"/>
      <c r="E357" s="42"/>
      <c r="F357" s="42"/>
      <c r="G357" s="42"/>
      <c r="H357" s="42"/>
      <c r="I357" s="42"/>
      <c r="J357" s="42"/>
      <c r="K357" s="42"/>
      <c r="L357" s="42"/>
      <c r="M357" s="93">
        <f>SUM(M344:M356)</f>
        <v>5600000</v>
      </c>
      <c r="N357" s="323">
        <f>SUM(N344:N356)</f>
        <v>2350000</v>
      </c>
      <c r="O357" s="38">
        <f t="shared" ref="O357:R357" si="8">SUM(O350:O356)</f>
        <v>0</v>
      </c>
      <c r="P357" s="38">
        <f t="shared" si="8"/>
        <v>0</v>
      </c>
      <c r="Q357" s="38">
        <f t="shared" si="8"/>
        <v>0</v>
      </c>
      <c r="R357" s="38">
        <f t="shared" si="8"/>
        <v>0</v>
      </c>
      <c r="S357" s="265">
        <f>SUM(S344:S356)</f>
        <v>3250000</v>
      </c>
    </row>
    <row r="358" spans="1:19" s="169" customFormat="1" ht="38.25" customHeight="1">
      <c r="A358" s="485" t="s">
        <v>139</v>
      </c>
      <c r="B358" s="485"/>
      <c r="C358" s="485"/>
      <c r="D358" s="776" t="s">
        <v>971</v>
      </c>
      <c r="E358" s="777"/>
      <c r="F358" s="777"/>
      <c r="G358" s="777"/>
      <c r="H358" s="777"/>
      <c r="I358" s="777"/>
      <c r="J358" s="777"/>
      <c r="K358" s="777"/>
      <c r="L358" s="778"/>
      <c r="M358" s="740" t="s">
        <v>1</v>
      </c>
      <c r="N358" s="741"/>
      <c r="O358" s="741"/>
      <c r="P358" s="741"/>
      <c r="Q358" s="742"/>
      <c r="R358" s="779" t="s">
        <v>871</v>
      </c>
      <c r="S358" s="742"/>
    </row>
    <row r="359" spans="1:19" ht="54" customHeight="1">
      <c r="A359" s="485" t="s">
        <v>403</v>
      </c>
      <c r="B359" s="485"/>
      <c r="C359" s="621" t="s">
        <v>1041</v>
      </c>
      <c r="D359" s="267"/>
      <c r="E359" s="485" t="s">
        <v>3</v>
      </c>
      <c r="F359" s="485"/>
      <c r="G359" s="485" t="s">
        <v>4</v>
      </c>
      <c r="H359" s="485"/>
      <c r="I359" s="485" t="s">
        <v>5</v>
      </c>
      <c r="J359" s="485"/>
      <c r="K359" s="485"/>
      <c r="L359" s="485"/>
      <c r="M359" s="486" t="s">
        <v>6</v>
      </c>
      <c r="N359" s="486"/>
      <c r="O359" s="486"/>
      <c r="P359" s="486"/>
      <c r="Q359" s="486"/>
      <c r="R359" s="486"/>
      <c r="S359" s="486"/>
    </row>
    <row r="360" spans="1:19" ht="33" customHeight="1">
      <c r="A360" s="485"/>
      <c r="B360" s="485"/>
      <c r="C360" s="622"/>
      <c r="D360" s="266" t="s">
        <v>7</v>
      </c>
      <c r="E360" s="481">
        <v>2025</v>
      </c>
      <c r="F360" s="481"/>
      <c r="G360" s="481">
        <v>2031</v>
      </c>
      <c r="H360" s="481"/>
      <c r="I360" s="481">
        <v>2037</v>
      </c>
      <c r="J360" s="481"/>
      <c r="K360" s="481"/>
      <c r="L360" s="481"/>
      <c r="M360" s="615" t="s">
        <v>819</v>
      </c>
      <c r="N360" s="616"/>
      <c r="O360" s="616"/>
      <c r="P360" s="616"/>
      <c r="Q360" s="616"/>
      <c r="R360" s="616"/>
      <c r="S360" s="617"/>
    </row>
    <row r="361" spans="1:19" ht="35.25" customHeight="1">
      <c r="A361" s="485"/>
      <c r="B361" s="485"/>
      <c r="C361" s="623"/>
      <c r="D361" s="266" t="s">
        <v>8</v>
      </c>
      <c r="E361" s="614" t="s">
        <v>1122</v>
      </c>
      <c r="F361" s="614"/>
      <c r="G361" s="480">
        <v>0.15</v>
      </c>
      <c r="H361" s="481"/>
      <c r="I361" s="480">
        <v>0.3</v>
      </c>
      <c r="J361" s="481"/>
      <c r="K361" s="481"/>
      <c r="L361" s="481"/>
      <c r="M361" s="618"/>
      <c r="N361" s="619"/>
      <c r="O361" s="619"/>
      <c r="P361" s="619"/>
      <c r="Q361" s="619"/>
      <c r="R361" s="619"/>
      <c r="S361" s="620"/>
    </row>
    <row r="362" spans="1:19" ht="40.5" customHeight="1">
      <c r="A362" s="577" t="s">
        <v>404</v>
      </c>
      <c r="B362" s="577"/>
      <c r="C362" s="577"/>
      <c r="D362" s="661" t="s">
        <v>972</v>
      </c>
      <c r="E362" s="662"/>
      <c r="F362" s="662"/>
      <c r="G362" s="662"/>
      <c r="H362" s="662"/>
      <c r="I362" s="662"/>
      <c r="J362" s="662"/>
      <c r="K362" s="662"/>
      <c r="L362" s="662"/>
      <c r="M362" s="662"/>
      <c r="N362" s="662"/>
      <c r="O362" s="662"/>
      <c r="P362" s="662"/>
      <c r="Q362" s="662"/>
      <c r="R362" s="662"/>
      <c r="S362" s="663"/>
    </row>
    <row r="363" spans="1:19" ht="51" customHeight="1">
      <c r="A363" s="699" t="s">
        <v>121</v>
      </c>
      <c r="B363" s="764"/>
      <c r="C363" s="579" t="s">
        <v>1071</v>
      </c>
      <c r="D363" s="262"/>
      <c r="E363" s="325" t="s">
        <v>3</v>
      </c>
      <c r="F363" s="767" t="s">
        <v>4</v>
      </c>
      <c r="G363" s="768"/>
      <c r="H363" s="767" t="s">
        <v>4</v>
      </c>
      <c r="I363" s="769"/>
      <c r="J363" s="769"/>
      <c r="K363" s="768"/>
      <c r="L363" s="325" t="s">
        <v>9</v>
      </c>
      <c r="M363" s="767" t="s">
        <v>6</v>
      </c>
      <c r="N363" s="769"/>
      <c r="O363" s="769"/>
      <c r="P363" s="769"/>
      <c r="Q363" s="769"/>
      <c r="R363" s="769"/>
      <c r="S363" s="768"/>
    </row>
    <row r="364" spans="1:19" ht="34.5" customHeight="1">
      <c r="A364" s="573"/>
      <c r="B364" s="574"/>
      <c r="C364" s="770"/>
      <c r="D364" s="324" t="s">
        <v>7</v>
      </c>
      <c r="E364" s="263">
        <v>2025</v>
      </c>
      <c r="F364" s="798">
        <v>2029</v>
      </c>
      <c r="G364" s="799"/>
      <c r="H364" s="798">
        <v>2033</v>
      </c>
      <c r="I364" s="800"/>
      <c r="J364" s="800"/>
      <c r="K364" s="799"/>
      <c r="L364" s="263">
        <v>2037</v>
      </c>
      <c r="M364" s="786" t="s">
        <v>819</v>
      </c>
      <c r="N364" s="787"/>
      <c r="O364" s="787"/>
      <c r="P364" s="787"/>
      <c r="Q364" s="787"/>
      <c r="R364" s="787"/>
      <c r="S364" s="788"/>
    </row>
    <row r="365" spans="1:19" ht="42" customHeight="1">
      <c r="A365" s="765"/>
      <c r="B365" s="766"/>
      <c r="C365" s="771"/>
      <c r="D365" s="324" t="s">
        <v>8</v>
      </c>
      <c r="E365" s="335" t="s">
        <v>1121</v>
      </c>
      <c r="F365" s="761">
        <v>0.1</v>
      </c>
      <c r="G365" s="762"/>
      <c r="H365" s="761">
        <v>0.2</v>
      </c>
      <c r="I365" s="763"/>
      <c r="J365" s="763"/>
      <c r="K365" s="762"/>
      <c r="L365" s="264">
        <v>0.3</v>
      </c>
      <c r="M365" s="789"/>
      <c r="N365" s="790"/>
      <c r="O365" s="790"/>
      <c r="P365" s="790"/>
      <c r="Q365" s="790"/>
      <c r="R365" s="790"/>
      <c r="S365" s="791"/>
    </row>
    <row r="366" spans="1:19" ht="45.75" customHeight="1">
      <c r="A366" s="268" t="s">
        <v>10</v>
      </c>
      <c r="B366" s="814" t="s">
        <v>953</v>
      </c>
      <c r="C366" s="815"/>
      <c r="D366" s="815"/>
      <c r="E366" s="815"/>
      <c r="F366" s="815"/>
      <c r="G366" s="815"/>
      <c r="H366" s="815"/>
      <c r="I366" s="815"/>
      <c r="J366" s="815"/>
      <c r="K366" s="815"/>
      <c r="L366" s="815"/>
      <c r="M366" s="815"/>
      <c r="N366" s="815"/>
      <c r="O366" s="815"/>
      <c r="P366" s="815"/>
      <c r="Q366" s="815"/>
      <c r="R366" s="815"/>
      <c r="S366" s="816"/>
    </row>
    <row r="367" spans="1:19" ht="45.75" customHeight="1">
      <c r="A367" s="571" t="s">
        <v>26</v>
      </c>
      <c r="B367" s="572"/>
      <c r="C367" s="780" t="s">
        <v>11</v>
      </c>
      <c r="D367" s="782" t="s">
        <v>12</v>
      </c>
      <c r="E367" s="437" t="s">
        <v>6</v>
      </c>
      <c r="F367" s="505" t="s">
        <v>13</v>
      </c>
      <c r="G367" s="536"/>
      <c r="H367" s="505" t="s">
        <v>14</v>
      </c>
      <c r="I367" s="539"/>
      <c r="J367" s="539"/>
      <c r="K367" s="536"/>
      <c r="L367" s="437" t="s">
        <v>15</v>
      </c>
      <c r="M367" s="442" t="s">
        <v>16</v>
      </c>
      <c r="N367" s="444" t="s">
        <v>17</v>
      </c>
      <c r="O367" s="445"/>
      <c r="P367" s="445"/>
      <c r="Q367" s="445"/>
      <c r="R367" s="445"/>
      <c r="S367" s="446"/>
    </row>
    <row r="368" spans="1:19" ht="46.5" customHeight="1">
      <c r="A368" s="573"/>
      <c r="B368" s="574"/>
      <c r="C368" s="781"/>
      <c r="D368" s="783"/>
      <c r="E368" s="535"/>
      <c r="F368" s="537"/>
      <c r="G368" s="538"/>
      <c r="H368" s="537"/>
      <c r="I368" s="540"/>
      <c r="J368" s="540"/>
      <c r="K368" s="538"/>
      <c r="L368" s="535"/>
      <c r="M368" s="541"/>
      <c r="N368" s="447" t="s">
        <v>24</v>
      </c>
      <c r="O368" s="448"/>
      <c r="P368" s="444" t="s">
        <v>18</v>
      </c>
      <c r="Q368" s="445"/>
      <c r="R368" s="446"/>
      <c r="S368" s="442" t="s">
        <v>19</v>
      </c>
    </row>
    <row r="369" spans="1:19" ht="42.75" customHeight="1">
      <c r="A369" s="575"/>
      <c r="B369" s="576"/>
      <c r="C369" s="728"/>
      <c r="D369" s="784"/>
      <c r="E369" s="785"/>
      <c r="F369" s="792"/>
      <c r="G369" s="724"/>
      <c r="H369" s="792"/>
      <c r="I369" s="793"/>
      <c r="J369" s="793"/>
      <c r="K369" s="724"/>
      <c r="L369" s="785"/>
      <c r="M369" s="626"/>
      <c r="N369" s="30" t="s">
        <v>20</v>
      </c>
      <c r="O369" s="30" t="s">
        <v>21</v>
      </c>
      <c r="P369" s="30" t="s">
        <v>20</v>
      </c>
      <c r="Q369" s="444" t="s">
        <v>22</v>
      </c>
      <c r="R369" s="446"/>
      <c r="S369" s="626"/>
    </row>
    <row r="370" spans="1:19" ht="132.75" customHeight="1">
      <c r="A370" s="186" t="s">
        <v>405</v>
      </c>
      <c r="B370" s="61" t="s">
        <v>457</v>
      </c>
      <c r="C370" s="61" t="s">
        <v>456</v>
      </c>
      <c r="D370" s="113" t="s">
        <v>774</v>
      </c>
      <c r="E370" s="115" t="s">
        <v>412</v>
      </c>
      <c r="F370" s="374" t="s">
        <v>42</v>
      </c>
      <c r="G370" s="374"/>
      <c r="H370" s="455" t="s">
        <v>88</v>
      </c>
      <c r="I370" s="455"/>
      <c r="J370" s="455"/>
      <c r="K370" s="455"/>
      <c r="L370" s="114" t="s">
        <v>65</v>
      </c>
      <c r="M370" s="53">
        <v>7585206.5099999998</v>
      </c>
      <c r="N370" s="53">
        <v>7585206.5099999998</v>
      </c>
      <c r="O370" s="54"/>
      <c r="P370" s="54"/>
      <c r="Q370" s="714"/>
      <c r="R370" s="715"/>
      <c r="S370" s="53"/>
    </row>
    <row r="371" spans="1:19" ht="123" customHeight="1">
      <c r="A371" s="186" t="s">
        <v>173</v>
      </c>
      <c r="B371" s="89" t="s">
        <v>436</v>
      </c>
      <c r="C371" s="89" t="s">
        <v>1108</v>
      </c>
      <c r="D371" s="89" t="s">
        <v>672</v>
      </c>
      <c r="E371" s="89" t="s">
        <v>411</v>
      </c>
      <c r="F371" s="807" t="s">
        <v>125</v>
      </c>
      <c r="G371" s="809"/>
      <c r="H371" s="807" t="s">
        <v>388</v>
      </c>
      <c r="I371" s="808"/>
      <c r="J371" s="808"/>
      <c r="K371" s="809"/>
      <c r="L371" s="303" t="s">
        <v>70</v>
      </c>
      <c r="M371" s="186"/>
      <c r="N371" s="163"/>
      <c r="O371" s="163"/>
      <c r="P371" s="163"/>
      <c r="Q371" s="794"/>
      <c r="R371" s="795"/>
      <c r="S371" s="163"/>
    </row>
    <row r="372" spans="1:19" ht="186" customHeight="1">
      <c r="A372" s="186" t="s">
        <v>174</v>
      </c>
      <c r="B372" s="89" t="s">
        <v>389</v>
      </c>
      <c r="C372" s="89" t="s">
        <v>393</v>
      </c>
      <c r="D372" s="89" t="s">
        <v>673</v>
      </c>
      <c r="E372" s="89" t="s">
        <v>411</v>
      </c>
      <c r="F372" s="375" t="s">
        <v>125</v>
      </c>
      <c r="G372" s="377"/>
      <c r="H372" s="375" t="s">
        <v>388</v>
      </c>
      <c r="I372" s="376"/>
      <c r="J372" s="376"/>
      <c r="K372" s="377"/>
      <c r="L372" s="303" t="s">
        <v>390</v>
      </c>
      <c r="M372" s="186"/>
      <c r="N372" s="163"/>
      <c r="O372" s="163"/>
      <c r="P372" s="163"/>
      <c r="Q372" s="810"/>
      <c r="R372" s="811"/>
      <c r="S372" s="163"/>
    </row>
    <row r="373" spans="1:19" ht="200.25" customHeight="1">
      <c r="A373" s="186" t="s">
        <v>406</v>
      </c>
      <c r="B373" s="89" t="s">
        <v>391</v>
      </c>
      <c r="C373" s="89" t="s">
        <v>394</v>
      </c>
      <c r="D373" s="89" t="s">
        <v>674</v>
      </c>
      <c r="E373" s="89" t="s">
        <v>411</v>
      </c>
      <c r="F373" s="375" t="s">
        <v>125</v>
      </c>
      <c r="G373" s="377"/>
      <c r="H373" s="375" t="s">
        <v>388</v>
      </c>
      <c r="I373" s="376"/>
      <c r="J373" s="376"/>
      <c r="K373" s="377"/>
      <c r="L373" s="303" t="s">
        <v>390</v>
      </c>
      <c r="M373" s="186"/>
      <c r="N373" s="163"/>
      <c r="O373" s="163"/>
      <c r="P373" s="163"/>
      <c r="Q373" s="812"/>
      <c r="R373" s="813"/>
      <c r="S373" s="163"/>
    </row>
    <row r="374" spans="1:19" ht="182.25" customHeight="1">
      <c r="A374" s="186" t="s">
        <v>815</v>
      </c>
      <c r="B374" s="89" t="s">
        <v>392</v>
      </c>
      <c r="C374" s="89" t="s">
        <v>395</v>
      </c>
      <c r="D374" s="89" t="s">
        <v>675</v>
      </c>
      <c r="E374" s="89" t="s">
        <v>411</v>
      </c>
      <c r="F374" s="375" t="s">
        <v>125</v>
      </c>
      <c r="G374" s="377"/>
      <c r="H374" s="375" t="s">
        <v>388</v>
      </c>
      <c r="I374" s="376"/>
      <c r="J374" s="376"/>
      <c r="K374" s="377"/>
      <c r="L374" s="303" t="s">
        <v>390</v>
      </c>
      <c r="M374" s="186"/>
      <c r="N374" s="163"/>
      <c r="O374" s="163"/>
      <c r="P374" s="163"/>
      <c r="Q374" s="794"/>
      <c r="R374" s="795"/>
      <c r="S374" s="163"/>
    </row>
    <row r="375" spans="1:19" ht="193.5" customHeight="1">
      <c r="A375" s="186" t="s">
        <v>816</v>
      </c>
      <c r="B375" s="89" t="s">
        <v>1074</v>
      </c>
      <c r="C375" s="89" t="s">
        <v>126</v>
      </c>
      <c r="D375" s="89" t="s">
        <v>676</v>
      </c>
      <c r="E375" s="89" t="s">
        <v>412</v>
      </c>
      <c r="F375" s="375" t="s">
        <v>127</v>
      </c>
      <c r="G375" s="377"/>
      <c r="H375" s="375" t="s">
        <v>396</v>
      </c>
      <c r="I375" s="376"/>
      <c r="J375" s="376"/>
      <c r="K375" s="377"/>
      <c r="L375" s="89" t="s">
        <v>397</v>
      </c>
      <c r="M375" s="89">
        <v>50000</v>
      </c>
      <c r="N375" s="168"/>
      <c r="O375" s="58"/>
      <c r="P375" s="58"/>
      <c r="Q375" s="456"/>
      <c r="R375" s="457"/>
      <c r="S375" s="57">
        <v>50000</v>
      </c>
    </row>
    <row r="376" spans="1:19" ht="238.5" customHeight="1">
      <c r="A376" s="186" t="s">
        <v>817</v>
      </c>
      <c r="B376" s="89" t="s">
        <v>507</v>
      </c>
      <c r="C376" s="89" t="s">
        <v>128</v>
      </c>
      <c r="D376" s="89" t="s">
        <v>677</v>
      </c>
      <c r="E376" s="89" t="s">
        <v>43</v>
      </c>
      <c r="F376" s="375" t="s">
        <v>127</v>
      </c>
      <c r="G376" s="377"/>
      <c r="H376" s="375"/>
      <c r="I376" s="376"/>
      <c r="J376" s="376"/>
      <c r="K376" s="377"/>
      <c r="L376" s="89" t="s">
        <v>398</v>
      </c>
      <c r="M376" s="89">
        <v>50000</v>
      </c>
      <c r="N376" s="136"/>
      <c r="O376" s="58"/>
      <c r="P376" s="58"/>
      <c r="Q376" s="378"/>
      <c r="R376" s="379"/>
      <c r="S376" s="58">
        <v>50000</v>
      </c>
    </row>
    <row r="377" spans="1:19" ht="108.75" customHeight="1">
      <c r="A377" s="186" t="s">
        <v>818</v>
      </c>
      <c r="B377" s="89" t="s">
        <v>129</v>
      </c>
      <c r="C377" s="89" t="s">
        <v>130</v>
      </c>
      <c r="D377" s="89" t="s">
        <v>678</v>
      </c>
      <c r="E377" s="89" t="s">
        <v>43</v>
      </c>
      <c r="F377" s="375" t="s">
        <v>127</v>
      </c>
      <c r="G377" s="377"/>
      <c r="H377" s="375"/>
      <c r="I377" s="376"/>
      <c r="J377" s="376"/>
      <c r="K377" s="377"/>
      <c r="L377" s="89" t="s">
        <v>399</v>
      </c>
      <c r="M377" s="89">
        <v>20000</v>
      </c>
      <c r="N377" s="136"/>
      <c r="O377" s="58"/>
      <c r="P377" s="58"/>
      <c r="Q377" s="378"/>
      <c r="R377" s="379"/>
      <c r="S377" s="58">
        <v>20000</v>
      </c>
    </row>
    <row r="378" spans="1:19" ht="327" customHeight="1">
      <c r="A378" s="186" t="s">
        <v>1037</v>
      </c>
      <c r="B378" s="89" t="s">
        <v>400</v>
      </c>
      <c r="C378" s="89" t="s">
        <v>401</v>
      </c>
      <c r="D378" s="89" t="s">
        <v>679</v>
      </c>
      <c r="E378" s="89" t="s">
        <v>43</v>
      </c>
      <c r="F378" s="375" t="s">
        <v>127</v>
      </c>
      <c r="G378" s="377"/>
      <c r="H378" s="375"/>
      <c r="I378" s="376"/>
      <c r="J378" s="376"/>
      <c r="K378" s="377"/>
      <c r="L378" s="89" t="s">
        <v>402</v>
      </c>
      <c r="M378" s="89"/>
      <c r="N378" s="165"/>
      <c r="O378" s="58"/>
      <c r="P378" s="58"/>
      <c r="Q378" s="378"/>
      <c r="R378" s="379"/>
      <c r="S378" s="58"/>
    </row>
    <row r="379" spans="1:19" ht="147" customHeight="1">
      <c r="A379" s="186" t="s">
        <v>1043</v>
      </c>
      <c r="B379" s="346" t="s">
        <v>1110</v>
      </c>
      <c r="C379" s="346" t="s">
        <v>1045</v>
      </c>
      <c r="D379" s="346" t="s">
        <v>1044</v>
      </c>
      <c r="E379" s="346" t="s">
        <v>43</v>
      </c>
      <c r="F379" s="374" t="s">
        <v>42</v>
      </c>
      <c r="G379" s="374"/>
      <c r="H379" s="375"/>
      <c r="I379" s="376"/>
      <c r="J379" s="376"/>
      <c r="K379" s="377"/>
      <c r="L379" s="346" t="s">
        <v>1113</v>
      </c>
      <c r="M379" s="363">
        <v>320000</v>
      </c>
      <c r="N379" s="363">
        <v>320000</v>
      </c>
      <c r="O379" s="58"/>
      <c r="P379" s="58"/>
      <c r="Q379" s="378"/>
      <c r="R379" s="379"/>
      <c r="S379" s="58"/>
    </row>
    <row r="380" spans="1:19" ht="107.25" customHeight="1">
      <c r="A380" s="186" t="s">
        <v>1109</v>
      </c>
      <c r="B380" s="363" t="s">
        <v>1111</v>
      </c>
      <c r="C380" s="363" t="s">
        <v>1114</v>
      </c>
      <c r="D380" s="363" t="s">
        <v>1044</v>
      </c>
      <c r="E380" s="363" t="s">
        <v>43</v>
      </c>
      <c r="F380" s="374" t="s">
        <v>42</v>
      </c>
      <c r="G380" s="374"/>
      <c r="H380" s="375"/>
      <c r="I380" s="376"/>
      <c r="J380" s="376"/>
      <c r="K380" s="377"/>
      <c r="L380" s="363" t="s">
        <v>1112</v>
      </c>
      <c r="M380" s="363">
        <v>320000</v>
      </c>
      <c r="N380" s="363">
        <v>320000</v>
      </c>
      <c r="O380" s="58"/>
      <c r="P380" s="58"/>
      <c r="Q380" s="378"/>
      <c r="R380" s="379"/>
      <c r="S380" s="58"/>
    </row>
    <row r="381" spans="1:19" ht="71.25" customHeight="1">
      <c r="A381" s="13"/>
      <c r="B381" s="13"/>
      <c r="C381" s="14"/>
      <c r="D381" s="15"/>
      <c r="E381" s="16"/>
      <c r="F381" s="16"/>
      <c r="G381" s="17"/>
      <c r="H381" s="167"/>
      <c r="I381" s="17"/>
      <c r="J381" s="17"/>
      <c r="K381" s="17"/>
      <c r="L381" s="18"/>
      <c r="M381" s="92">
        <f>SUM(M370:M380)</f>
        <v>8345206.5099999998</v>
      </c>
      <c r="N381" s="96">
        <f>SUM(N370:N380)</f>
        <v>8225206.5099999998</v>
      </c>
      <c r="O381" s="20">
        <f>SUM(O371:O371)</f>
        <v>0</v>
      </c>
      <c r="P381" s="20">
        <f>SUM(P371:P371)</f>
        <v>0</v>
      </c>
      <c r="Q381" s="20">
        <f>SUM(Q371:Q371)</f>
        <v>0</v>
      </c>
      <c r="R381" s="20">
        <f>SUM(R371:R371)</f>
        <v>0</v>
      </c>
      <c r="S381" s="92">
        <f>SUM(S370:S380)</f>
        <v>120000</v>
      </c>
    </row>
    <row r="382" spans="1:19" ht="42" customHeight="1">
      <c r="A382" s="465" t="s">
        <v>524</v>
      </c>
      <c r="B382" s="465"/>
      <c r="C382" s="465"/>
      <c r="D382" s="466" t="s">
        <v>844</v>
      </c>
      <c r="E382" s="467"/>
      <c r="F382" s="467"/>
      <c r="G382" s="467"/>
      <c r="H382" s="467"/>
      <c r="I382" s="467"/>
      <c r="J382" s="467"/>
      <c r="K382" s="467"/>
      <c r="L382" s="468"/>
      <c r="M382" s="469" t="s">
        <v>1</v>
      </c>
      <c r="N382" s="484"/>
      <c r="O382" s="470"/>
      <c r="P382" s="470"/>
      <c r="Q382" s="471"/>
      <c r="R382" s="477" t="s">
        <v>230</v>
      </c>
      <c r="S382" s="471"/>
    </row>
    <row r="383" spans="1:19" ht="45" customHeight="1">
      <c r="A383" s="485" t="s">
        <v>861</v>
      </c>
      <c r="B383" s="485"/>
      <c r="C383" s="621" t="s">
        <v>1022</v>
      </c>
      <c r="D383" s="267"/>
      <c r="E383" s="485" t="s">
        <v>3</v>
      </c>
      <c r="F383" s="485"/>
      <c r="G383" s="485" t="s">
        <v>4</v>
      </c>
      <c r="H383" s="485"/>
      <c r="I383" s="485" t="s">
        <v>5</v>
      </c>
      <c r="J383" s="485"/>
      <c r="K383" s="485"/>
      <c r="L383" s="485"/>
      <c r="M383" s="486" t="s">
        <v>6</v>
      </c>
      <c r="N383" s="486"/>
      <c r="O383" s="486"/>
      <c r="P383" s="486"/>
      <c r="Q383" s="486"/>
      <c r="R383" s="486"/>
      <c r="S383" s="486"/>
    </row>
    <row r="384" spans="1:19" ht="33" customHeight="1">
      <c r="A384" s="485"/>
      <c r="B384" s="485"/>
      <c r="C384" s="622"/>
      <c r="D384" s="266" t="s">
        <v>7</v>
      </c>
      <c r="E384" s="481">
        <v>2025</v>
      </c>
      <c r="F384" s="481"/>
      <c r="G384" s="481">
        <v>2031</v>
      </c>
      <c r="H384" s="481"/>
      <c r="I384" s="481">
        <v>2037</v>
      </c>
      <c r="J384" s="481"/>
      <c r="K384" s="481"/>
      <c r="L384" s="481"/>
      <c r="M384" s="615" t="s">
        <v>826</v>
      </c>
      <c r="N384" s="616"/>
      <c r="O384" s="616"/>
      <c r="P384" s="616"/>
      <c r="Q384" s="616"/>
      <c r="R384" s="616"/>
      <c r="S384" s="617"/>
    </row>
    <row r="385" spans="1:19" ht="43.5" customHeight="1">
      <c r="A385" s="485"/>
      <c r="B385" s="485"/>
      <c r="C385" s="623"/>
      <c r="D385" s="266" t="s">
        <v>8</v>
      </c>
      <c r="E385" s="614" t="s">
        <v>1072</v>
      </c>
      <c r="F385" s="614"/>
      <c r="G385" s="480">
        <v>0.15</v>
      </c>
      <c r="H385" s="481"/>
      <c r="I385" s="480">
        <v>0.3</v>
      </c>
      <c r="J385" s="481"/>
      <c r="K385" s="481"/>
      <c r="L385" s="481"/>
      <c r="M385" s="618"/>
      <c r="N385" s="619"/>
      <c r="O385" s="619"/>
      <c r="P385" s="619"/>
      <c r="Q385" s="619"/>
      <c r="R385" s="619"/>
      <c r="S385" s="620"/>
    </row>
    <row r="386" spans="1:19" ht="58.5" customHeight="1">
      <c r="A386" s="527" t="s">
        <v>525</v>
      </c>
      <c r="B386" s="528"/>
      <c r="C386" s="529"/>
      <c r="D386" s="530" t="s">
        <v>526</v>
      </c>
      <c r="E386" s="531"/>
      <c r="F386" s="531"/>
      <c r="G386" s="531"/>
      <c r="H386" s="531"/>
      <c r="I386" s="531"/>
      <c r="J386" s="531"/>
      <c r="K386" s="531"/>
      <c r="L386" s="531"/>
      <c r="M386" s="531"/>
      <c r="N386" s="531"/>
      <c r="O386" s="531"/>
      <c r="P386" s="531"/>
      <c r="Q386" s="531"/>
      <c r="R386" s="531"/>
      <c r="S386" s="532"/>
    </row>
    <row r="387" spans="1:19" ht="47.25" customHeight="1">
      <c r="A387" s="490" t="s">
        <v>1038</v>
      </c>
      <c r="B387" s="491"/>
      <c r="C387" s="496" t="s">
        <v>1023</v>
      </c>
      <c r="D387" s="203"/>
      <c r="E387" s="321" t="s">
        <v>3</v>
      </c>
      <c r="F387" s="499" t="s">
        <v>4</v>
      </c>
      <c r="G387" s="500"/>
      <c r="H387" s="499" t="s">
        <v>4</v>
      </c>
      <c r="I387" s="501"/>
      <c r="J387" s="501"/>
      <c r="K387" s="500"/>
      <c r="L387" s="321" t="s">
        <v>9</v>
      </c>
      <c r="M387" s="517" t="s">
        <v>6</v>
      </c>
      <c r="N387" s="518"/>
      <c r="O387" s="518"/>
      <c r="P387" s="518"/>
      <c r="Q387" s="518"/>
      <c r="R387" s="518"/>
      <c r="S387" s="519"/>
    </row>
    <row r="388" spans="1:19" ht="39.75" customHeight="1">
      <c r="A388" s="492"/>
      <c r="B388" s="493"/>
      <c r="C388" s="497"/>
      <c r="D388" s="319" t="s">
        <v>7</v>
      </c>
      <c r="E388" s="320">
        <v>2025</v>
      </c>
      <c r="F388" s="390">
        <v>2029</v>
      </c>
      <c r="G388" s="520"/>
      <c r="H388" s="390">
        <v>2033</v>
      </c>
      <c r="I388" s="521"/>
      <c r="J388" s="521"/>
      <c r="K388" s="520"/>
      <c r="L388" s="320">
        <v>2037</v>
      </c>
      <c r="M388" s="522" t="s">
        <v>826</v>
      </c>
      <c r="N388" s="523"/>
      <c r="O388" s="523"/>
      <c r="P388" s="523"/>
      <c r="Q388" s="523"/>
      <c r="R388" s="523"/>
      <c r="S388" s="524"/>
    </row>
    <row r="389" spans="1:19" ht="30.75" customHeight="1">
      <c r="A389" s="494"/>
      <c r="B389" s="495"/>
      <c r="C389" s="498"/>
      <c r="D389" s="334" t="s">
        <v>8</v>
      </c>
      <c r="E389" s="10"/>
      <c r="F389" s="402">
        <v>0.1</v>
      </c>
      <c r="G389" s="525"/>
      <c r="H389" s="402">
        <v>0.2</v>
      </c>
      <c r="I389" s="526"/>
      <c r="J389" s="526"/>
      <c r="K389" s="525"/>
      <c r="L389" s="10">
        <v>0.3</v>
      </c>
      <c r="M389" s="517"/>
      <c r="N389" s="518"/>
      <c r="O389" s="518"/>
      <c r="P389" s="518"/>
      <c r="Q389" s="518"/>
      <c r="R389" s="518"/>
      <c r="S389" s="519"/>
    </row>
    <row r="390" spans="1:19" ht="38.25" customHeight="1">
      <c r="A390" s="164" t="s">
        <v>10</v>
      </c>
      <c r="B390" s="802" t="s">
        <v>702</v>
      </c>
      <c r="C390" s="803"/>
      <c r="D390" s="803"/>
      <c r="E390" s="803"/>
      <c r="F390" s="803"/>
      <c r="G390" s="803"/>
      <c r="H390" s="803"/>
      <c r="I390" s="803"/>
      <c r="J390" s="803"/>
      <c r="K390" s="803"/>
      <c r="L390" s="803"/>
      <c r="M390" s="803"/>
      <c r="N390" s="803"/>
      <c r="O390" s="803"/>
      <c r="P390" s="803"/>
      <c r="Q390" s="803"/>
      <c r="R390" s="804"/>
      <c r="S390" s="197"/>
    </row>
    <row r="391" spans="1:19" ht="40.5" customHeight="1">
      <c r="A391" s="805" t="s">
        <v>26</v>
      </c>
      <c r="B391" s="507"/>
      <c r="C391" s="533" t="s">
        <v>11</v>
      </c>
      <c r="D391" s="437" t="s">
        <v>12</v>
      </c>
      <c r="E391" s="437" t="s">
        <v>6</v>
      </c>
      <c r="F391" s="505" t="s">
        <v>13</v>
      </c>
      <c r="G391" s="536"/>
      <c r="H391" s="505" t="s">
        <v>14</v>
      </c>
      <c r="I391" s="539"/>
      <c r="J391" s="539"/>
      <c r="K391" s="536"/>
      <c r="L391" s="437" t="s">
        <v>15</v>
      </c>
      <c r="M391" s="442" t="s">
        <v>16</v>
      </c>
      <c r="N391" s="444" t="s">
        <v>17</v>
      </c>
      <c r="O391" s="445"/>
      <c r="P391" s="445"/>
      <c r="Q391" s="445"/>
      <c r="R391" s="445"/>
      <c r="S391" s="446"/>
    </row>
    <row r="392" spans="1:19" ht="40.5" customHeight="1">
      <c r="A392" s="806"/>
      <c r="B392" s="510"/>
      <c r="C392" s="534"/>
      <c r="D392" s="535"/>
      <c r="E392" s="535"/>
      <c r="F392" s="537"/>
      <c r="G392" s="538"/>
      <c r="H392" s="537"/>
      <c r="I392" s="540"/>
      <c r="J392" s="540"/>
      <c r="K392" s="538"/>
      <c r="L392" s="535"/>
      <c r="M392" s="541"/>
      <c r="N392" s="447" t="s">
        <v>24</v>
      </c>
      <c r="O392" s="448"/>
      <c r="P392" s="444" t="s">
        <v>18</v>
      </c>
      <c r="Q392" s="445"/>
      <c r="R392" s="446"/>
      <c r="S392" s="442" t="s">
        <v>19</v>
      </c>
    </row>
    <row r="393" spans="1:19" ht="40.5" customHeight="1">
      <c r="A393" s="806"/>
      <c r="B393" s="510"/>
      <c r="C393" s="534"/>
      <c r="D393" s="535"/>
      <c r="E393" s="535"/>
      <c r="F393" s="537"/>
      <c r="G393" s="538"/>
      <c r="H393" s="537"/>
      <c r="I393" s="540"/>
      <c r="J393" s="540"/>
      <c r="K393" s="538"/>
      <c r="L393" s="535"/>
      <c r="M393" s="541"/>
      <c r="N393" s="196" t="s">
        <v>20</v>
      </c>
      <c r="O393" s="196" t="s">
        <v>21</v>
      </c>
      <c r="P393" s="196" t="s">
        <v>20</v>
      </c>
      <c r="Q393" s="505" t="s">
        <v>22</v>
      </c>
      <c r="R393" s="536"/>
      <c r="S393" s="541"/>
    </row>
    <row r="394" spans="1:19" ht="78" customHeight="1">
      <c r="A394" s="346" t="s">
        <v>531</v>
      </c>
      <c r="B394" s="346" t="s">
        <v>530</v>
      </c>
      <c r="C394" s="215" t="s">
        <v>680</v>
      </c>
      <c r="D394" s="340" t="s">
        <v>684</v>
      </c>
      <c r="E394" s="340" t="s">
        <v>43</v>
      </c>
      <c r="F394" s="380" t="s">
        <v>688</v>
      </c>
      <c r="G394" s="382"/>
      <c r="H394" s="380"/>
      <c r="I394" s="381"/>
      <c r="J394" s="381"/>
      <c r="K394" s="382"/>
      <c r="L394" s="340" t="s">
        <v>311</v>
      </c>
      <c r="M394" s="208"/>
      <c r="N394" s="208"/>
      <c r="O394" s="208"/>
      <c r="P394" s="208"/>
      <c r="Q394" s="553"/>
      <c r="R394" s="554"/>
      <c r="S394" s="208"/>
    </row>
    <row r="395" spans="1:19" ht="78" customHeight="1">
      <c r="A395" s="346" t="s">
        <v>532</v>
      </c>
      <c r="B395" s="346" t="s">
        <v>528</v>
      </c>
      <c r="C395" s="215" t="s">
        <v>681</v>
      </c>
      <c r="D395" s="340" t="s">
        <v>685</v>
      </c>
      <c r="E395" s="340" t="s">
        <v>43</v>
      </c>
      <c r="F395" s="380" t="s">
        <v>688</v>
      </c>
      <c r="G395" s="382"/>
      <c r="H395" s="338"/>
      <c r="I395" s="341"/>
      <c r="J395" s="341"/>
      <c r="K395" s="339"/>
      <c r="L395" s="340" t="s">
        <v>311</v>
      </c>
      <c r="M395" s="208"/>
      <c r="N395" s="208"/>
      <c r="O395" s="208"/>
      <c r="P395" s="208"/>
      <c r="Q395" s="553"/>
      <c r="R395" s="554"/>
      <c r="S395" s="208"/>
    </row>
    <row r="396" spans="1:19" ht="78" customHeight="1">
      <c r="A396" s="346" t="s">
        <v>533</v>
      </c>
      <c r="B396" s="346" t="s">
        <v>529</v>
      </c>
      <c r="C396" s="5" t="s">
        <v>682</v>
      </c>
      <c r="D396" s="340" t="s">
        <v>686</v>
      </c>
      <c r="E396" s="340" t="s">
        <v>43</v>
      </c>
      <c r="F396" s="380" t="s">
        <v>689</v>
      </c>
      <c r="G396" s="382"/>
      <c r="H396" s="338"/>
      <c r="I396" s="341"/>
      <c r="J396" s="341"/>
      <c r="K396" s="339"/>
      <c r="L396" s="340" t="s">
        <v>46</v>
      </c>
      <c r="M396" s="208"/>
      <c r="N396" s="208"/>
      <c r="O396" s="208"/>
      <c r="P396" s="208"/>
      <c r="Q396" s="553"/>
      <c r="R396" s="554"/>
      <c r="S396" s="208"/>
    </row>
    <row r="397" spans="1:19" ht="78" customHeight="1">
      <c r="A397" s="346" t="s">
        <v>534</v>
      </c>
      <c r="B397" s="346" t="s">
        <v>536</v>
      </c>
      <c r="C397" s="215" t="s">
        <v>683</v>
      </c>
      <c r="D397" s="340" t="s">
        <v>687</v>
      </c>
      <c r="E397" s="340" t="s">
        <v>43</v>
      </c>
      <c r="F397" s="380" t="s">
        <v>42</v>
      </c>
      <c r="G397" s="382"/>
      <c r="H397" s="380" t="s">
        <v>689</v>
      </c>
      <c r="I397" s="381"/>
      <c r="J397" s="381"/>
      <c r="K397" s="382"/>
      <c r="L397" s="340" t="s">
        <v>46</v>
      </c>
      <c r="M397" s="152">
        <v>150000</v>
      </c>
      <c r="N397" s="152">
        <v>150000</v>
      </c>
      <c r="O397" s="208"/>
      <c r="P397" s="208"/>
      <c r="Q397" s="553"/>
      <c r="R397" s="554"/>
      <c r="S397" s="208"/>
    </row>
    <row r="398" spans="1:19" ht="95.25" customHeight="1">
      <c r="A398" s="346" t="s">
        <v>535</v>
      </c>
      <c r="B398" s="346" t="s">
        <v>1116</v>
      </c>
      <c r="C398" s="340" t="s">
        <v>1118</v>
      </c>
      <c r="D398" s="340" t="s">
        <v>1047</v>
      </c>
      <c r="E398" s="340" t="s">
        <v>43</v>
      </c>
      <c r="F398" s="380" t="s">
        <v>42</v>
      </c>
      <c r="G398" s="382"/>
      <c r="H398" s="380"/>
      <c r="I398" s="381"/>
      <c r="J398" s="381"/>
      <c r="K398" s="382"/>
      <c r="L398" s="351" t="s">
        <v>46</v>
      </c>
      <c r="M398" s="152">
        <v>15000</v>
      </c>
      <c r="N398" s="152">
        <v>15000</v>
      </c>
      <c r="O398" s="208"/>
      <c r="P398" s="208"/>
      <c r="Q398" s="344"/>
      <c r="R398" s="345"/>
      <c r="S398" s="208"/>
    </row>
    <row r="399" spans="1:19" ht="95.25" customHeight="1">
      <c r="A399" s="363" t="s">
        <v>554</v>
      </c>
      <c r="B399" s="363" t="s">
        <v>1117</v>
      </c>
      <c r="C399" s="360" t="s">
        <v>1119</v>
      </c>
      <c r="D399" s="360" t="s">
        <v>1047</v>
      </c>
      <c r="E399" s="360" t="s">
        <v>43</v>
      </c>
      <c r="F399" s="380" t="s">
        <v>42</v>
      </c>
      <c r="G399" s="382"/>
      <c r="H399" s="380"/>
      <c r="I399" s="381"/>
      <c r="J399" s="381"/>
      <c r="K399" s="382"/>
      <c r="L399" s="360" t="s">
        <v>46</v>
      </c>
      <c r="M399" s="152">
        <v>150000</v>
      </c>
      <c r="N399" s="152">
        <v>150000</v>
      </c>
      <c r="O399" s="208"/>
      <c r="P399" s="208"/>
      <c r="Q399" s="361"/>
      <c r="R399" s="362"/>
      <c r="S399" s="208"/>
    </row>
    <row r="400" spans="1:19" ht="78" customHeight="1">
      <c r="A400" s="363" t="s">
        <v>555</v>
      </c>
      <c r="B400" s="347" t="s">
        <v>537</v>
      </c>
      <c r="C400" s="347" t="s">
        <v>538</v>
      </c>
      <c r="D400" s="347" t="s">
        <v>539</v>
      </c>
      <c r="E400" s="347" t="s">
        <v>540</v>
      </c>
      <c r="F400" s="801" t="s">
        <v>541</v>
      </c>
      <c r="G400" s="801"/>
      <c r="H400" s="429"/>
      <c r="I400" s="429"/>
      <c r="J400" s="429"/>
      <c r="K400" s="429"/>
      <c r="L400" s="347" t="s">
        <v>46</v>
      </c>
      <c r="M400" s="347">
        <v>4028000</v>
      </c>
      <c r="N400" s="210"/>
      <c r="O400" s="187"/>
      <c r="P400" s="209">
        <v>4028000</v>
      </c>
      <c r="Q400" s="775"/>
      <c r="R400" s="775"/>
      <c r="S400" s="211"/>
    </row>
    <row r="401" spans="1:19" ht="78.75" customHeight="1">
      <c r="A401" s="363" t="s">
        <v>556</v>
      </c>
      <c r="B401" s="347" t="s">
        <v>542</v>
      </c>
      <c r="C401" s="347" t="s">
        <v>543</v>
      </c>
      <c r="D401" s="347" t="s">
        <v>544</v>
      </c>
      <c r="E401" s="347" t="s">
        <v>540</v>
      </c>
      <c r="F401" s="801" t="s">
        <v>541</v>
      </c>
      <c r="G401" s="801"/>
      <c r="H401" s="429"/>
      <c r="I401" s="429"/>
      <c r="J401" s="429"/>
      <c r="K401" s="429"/>
      <c r="L401" s="347" t="s">
        <v>46</v>
      </c>
      <c r="M401" s="347">
        <v>20000</v>
      </c>
      <c r="N401" s="212"/>
      <c r="O401" s="211"/>
      <c r="P401" s="209">
        <v>20000</v>
      </c>
      <c r="Q401" s="775"/>
      <c r="R401" s="775"/>
      <c r="S401" s="211"/>
    </row>
    <row r="402" spans="1:19" ht="117" customHeight="1">
      <c r="A402" s="363" t="s">
        <v>1046</v>
      </c>
      <c r="B402" s="347" t="s">
        <v>967</v>
      </c>
      <c r="C402" s="347" t="s">
        <v>545</v>
      </c>
      <c r="D402" s="347" t="s">
        <v>546</v>
      </c>
      <c r="E402" s="347" t="s">
        <v>547</v>
      </c>
      <c r="F402" s="801" t="s">
        <v>548</v>
      </c>
      <c r="G402" s="801"/>
      <c r="H402" s="429"/>
      <c r="I402" s="429"/>
      <c r="J402" s="429"/>
      <c r="K402" s="429"/>
      <c r="L402" s="347">
        <v>2028</v>
      </c>
      <c r="M402" s="347">
        <v>8000</v>
      </c>
      <c r="N402" s="210"/>
      <c r="O402" s="211"/>
      <c r="P402" s="209">
        <v>8000</v>
      </c>
      <c r="Q402" s="775"/>
      <c r="R402" s="775"/>
      <c r="S402" s="211"/>
    </row>
    <row r="403" spans="1:19" ht="90" customHeight="1">
      <c r="A403" s="363" t="s">
        <v>1115</v>
      </c>
      <c r="B403" s="347" t="s">
        <v>549</v>
      </c>
      <c r="C403" s="347" t="s">
        <v>550</v>
      </c>
      <c r="D403" s="347" t="s">
        <v>551</v>
      </c>
      <c r="E403" s="351" t="s">
        <v>43</v>
      </c>
      <c r="F403" s="801" t="s">
        <v>552</v>
      </c>
      <c r="G403" s="801"/>
      <c r="H403" s="429"/>
      <c r="I403" s="429"/>
      <c r="J403" s="429"/>
      <c r="K403" s="429"/>
      <c r="L403" s="347" t="s">
        <v>553</v>
      </c>
      <c r="M403" s="348">
        <v>100000</v>
      </c>
      <c r="N403" s="212"/>
      <c r="O403" s="211"/>
      <c r="P403" s="213">
        <v>100000</v>
      </c>
      <c r="Q403" s="775"/>
      <c r="R403" s="775"/>
      <c r="S403" s="211"/>
    </row>
    <row r="404" spans="1:19" ht="48.75" customHeight="1">
      <c r="A404" s="13"/>
      <c r="B404" s="13"/>
      <c r="C404" s="14"/>
      <c r="D404" s="15"/>
      <c r="E404" s="16"/>
      <c r="F404" s="16"/>
      <c r="G404" s="17"/>
      <c r="H404" s="202"/>
      <c r="I404" s="17"/>
      <c r="J404" s="17"/>
      <c r="K404" s="17"/>
      <c r="L404" s="18"/>
      <c r="M404" s="92">
        <f>SUM(M394:M403)</f>
        <v>4471000</v>
      </c>
      <c r="N404" s="92">
        <f>SUM(N394:N403)</f>
        <v>315000</v>
      </c>
      <c r="O404" s="20">
        <f>SUM(O392:O392)</f>
        <v>0</v>
      </c>
      <c r="P404" s="92">
        <f>SUM(P395:P403)</f>
        <v>4156000</v>
      </c>
      <c r="Q404" s="20">
        <f>SUM(Q392:Q392)</f>
        <v>0</v>
      </c>
      <c r="R404" s="20">
        <f>SUM(R392:R392)</f>
        <v>0</v>
      </c>
      <c r="S404" s="20">
        <f>SUM(S392:S392)</f>
        <v>0</v>
      </c>
    </row>
    <row r="405" spans="1:19" ht="43.5" customHeight="1">
      <c r="A405" s="94" t="s">
        <v>271</v>
      </c>
      <c r="B405" s="94"/>
      <c r="C405" s="94"/>
      <c r="D405" s="94"/>
      <c r="E405" s="94"/>
      <c r="F405" s="94"/>
      <c r="G405" s="94"/>
      <c r="H405" s="94"/>
      <c r="I405" s="94"/>
      <c r="J405" s="94"/>
      <c r="K405" s="94"/>
      <c r="L405" s="94"/>
      <c r="M405" s="95">
        <f>M331+M357+M381+M404</f>
        <v>21938206.509999998</v>
      </c>
      <c r="N405" s="95">
        <f t="shared" ref="N405:S405" si="9">N331+N357+N381+N404</f>
        <v>11412206.51</v>
      </c>
      <c r="O405" s="95">
        <f t="shared" si="9"/>
        <v>0</v>
      </c>
      <c r="P405" s="95">
        <f t="shared" si="9"/>
        <v>4156000</v>
      </c>
      <c r="Q405" s="95">
        <f t="shared" si="9"/>
        <v>0</v>
      </c>
      <c r="R405" s="95">
        <f t="shared" si="9"/>
        <v>0</v>
      </c>
      <c r="S405" s="95">
        <f t="shared" si="9"/>
        <v>6370000</v>
      </c>
    </row>
    <row r="406" spans="1:19" ht="61.5" customHeight="1">
      <c r="A406" s="580" t="s">
        <v>141</v>
      </c>
      <c r="B406" s="580"/>
      <c r="C406" s="581"/>
      <c r="D406" s="582"/>
      <c r="E406" s="583"/>
      <c r="F406" s="583"/>
      <c r="G406" s="583"/>
      <c r="H406" s="583"/>
      <c r="I406" s="583"/>
      <c r="J406" s="583"/>
      <c r="K406" s="583"/>
      <c r="L406" s="583"/>
      <c r="M406" s="583"/>
      <c r="N406" s="583"/>
      <c r="O406" s="583"/>
      <c r="P406" s="583"/>
      <c r="Q406" s="583"/>
      <c r="R406" s="583"/>
      <c r="S406" s="584"/>
    </row>
    <row r="407" spans="1:19" ht="63.75" customHeight="1">
      <c r="A407" s="585" t="s">
        <v>142</v>
      </c>
      <c r="B407" s="586"/>
      <c r="C407" s="587"/>
      <c r="D407" s="466" t="s">
        <v>520</v>
      </c>
      <c r="E407" s="467"/>
      <c r="F407" s="467"/>
      <c r="G407" s="467"/>
      <c r="H407" s="467"/>
      <c r="I407" s="467"/>
      <c r="J407" s="467"/>
      <c r="K407" s="467"/>
      <c r="L407" s="468"/>
      <c r="M407" s="469" t="s">
        <v>1</v>
      </c>
      <c r="N407" s="470"/>
      <c r="O407" s="470"/>
      <c r="P407" s="470"/>
      <c r="Q407" s="471"/>
      <c r="R407" s="477" t="s">
        <v>872</v>
      </c>
      <c r="S407" s="471"/>
    </row>
    <row r="408" spans="1:19" ht="52.5" customHeight="1">
      <c r="A408" s="546" t="s">
        <v>864</v>
      </c>
      <c r="B408" s="547"/>
      <c r="C408" s="552" t="s">
        <v>557</v>
      </c>
      <c r="D408" s="27"/>
      <c r="E408" s="465" t="s">
        <v>3</v>
      </c>
      <c r="F408" s="465"/>
      <c r="G408" s="465" t="s">
        <v>4</v>
      </c>
      <c r="H408" s="465"/>
      <c r="I408" s="465" t="s">
        <v>5</v>
      </c>
      <c r="J408" s="465"/>
      <c r="K408" s="465"/>
      <c r="L408" s="465"/>
      <c r="M408" s="478" t="s">
        <v>6</v>
      </c>
      <c r="N408" s="478"/>
      <c r="O408" s="478"/>
      <c r="P408" s="478"/>
      <c r="Q408" s="478"/>
      <c r="R408" s="478"/>
      <c r="S408" s="478"/>
    </row>
    <row r="409" spans="1:19" ht="49.5" customHeight="1">
      <c r="A409" s="548"/>
      <c r="B409" s="549"/>
      <c r="C409" s="552"/>
      <c r="D409" s="83" t="s">
        <v>7</v>
      </c>
      <c r="E409" s="479">
        <v>2025</v>
      </c>
      <c r="F409" s="479"/>
      <c r="G409" s="479">
        <v>2031</v>
      </c>
      <c r="H409" s="479"/>
      <c r="I409" s="479">
        <v>2037</v>
      </c>
      <c r="J409" s="479"/>
      <c r="K409" s="479"/>
      <c r="L409" s="479"/>
      <c r="M409" s="627" t="s">
        <v>863</v>
      </c>
      <c r="N409" s="627"/>
      <c r="O409" s="627"/>
      <c r="P409" s="627"/>
      <c r="Q409" s="627"/>
      <c r="R409" s="627"/>
      <c r="S409" s="627"/>
    </row>
    <row r="410" spans="1:19" ht="33" customHeight="1">
      <c r="A410" s="550"/>
      <c r="B410" s="551"/>
      <c r="C410" s="552"/>
      <c r="D410" s="83" t="s">
        <v>8</v>
      </c>
      <c r="E410" s="671"/>
      <c r="F410" s="479"/>
      <c r="G410" s="629">
        <v>0.15</v>
      </c>
      <c r="H410" s="479"/>
      <c r="I410" s="629">
        <v>0.3</v>
      </c>
      <c r="J410" s="479"/>
      <c r="K410" s="479"/>
      <c r="L410" s="479"/>
      <c r="M410" s="627"/>
      <c r="N410" s="627"/>
      <c r="O410" s="627"/>
      <c r="P410" s="627"/>
      <c r="Q410" s="627"/>
      <c r="R410" s="627"/>
      <c r="S410" s="627"/>
    </row>
    <row r="411" spans="1:19" ht="46.5" customHeight="1">
      <c r="A411" s="527" t="s">
        <v>143</v>
      </c>
      <c r="B411" s="528"/>
      <c r="C411" s="529"/>
      <c r="D411" s="386" t="s">
        <v>827</v>
      </c>
      <c r="E411" s="387"/>
      <c r="F411" s="387"/>
      <c r="G411" s="387"/>
      <c r="H411" s="387"/>
      <c r="I411" s="387"/>
      <c r="J411" s="387"/>
      <c r="K411" s="387"/>
      <c r="L411" s="387"/>
      <c r="M411" s="387"/>
      <c r="N411" s="387"/>
      <c r="O411" s="387"/>
      <c r="P411" s="387"/>
      <c r="Q411" s="387"/>
      <c r="R411" s="387"/>
      <c r="S411" s="388"/>
    </row>
    <row r="412" spans="1:19" ht="55.5" customHeight="1">
      <c r="A412" s="558" t="s">
        <v>122</v>
      </c>
      <c r="B412" s="559"/>
      <c r="C412" s="564" t="s">
        <v>885</v>
      </c>
      <c r="D412" s="33"/>
      <c r="E412" s="320" t="s">
        <v>3</v>
      </c>
      <c r="F412" s="390" t="s">
        <v>4</v>
      </c>
      <c r="G412" s="391"/>
      <c r="H412" s="390" t="s">
        <v>4</v>
      </c>
      <c r="I412" s="392"/>
      <c r="J412" s="392"/>
      <c r="K412" s="391"/>
      <c r="L412" s="320" t="s">
        <v>9</v>
      </c>
      <c r="M412" s="390" t="s">
        <v>6</v>
      </c>
      <c r="N412" s="392"/>
      <c r="O412" s="392"/>
      <c r="P412" s="392"/>
      <c r="Q412" s="392"/>
      <c r="R412" s="392"/>
      <c r="S412" s="391"/>
    </row>
    <row r="413" spans="1:19" ht="28.5" customHeight="1">
      <c r="A413" s="560"/>
      <c r="B413" s="561"/>
      <c r="C413" s="564"/>
      <c r="D413" s="319" t="s">
        <v>7</v>
      </c>
      <c r="E413" s="9">
        <v>2025</v>
      </c>
      <c r="F413" s="393">
        <v>2029</v>
      </c>
      <c r="G413" s="394"/>
      <c r="H413" s="393">
        <v>2033</v>
      </c>
      <c r="I413" s="395"/>
      <c r="J413" s="395"/>
      <c r="K413" s="394"/>
      <c r="L413" s="9">
        <v>2037</v>
      </c>
      <c r="M413" s="522" t="s">
        <v>862</v>
      </c>
      <c r="N413" s="474"/>
      <c r="O413" s="474"/>
      <c r="P413" s="474"/>
      <c r="Q413" s="474"/>
      <c r="R413" s="474"/>
      <c r="S413" s="475"/>
    </row>
    <row r="414" spans="1:19" ht="36.75" customHeight="1">
      <c r="A414" s="562"/>
      <c r="B414" s="563"/>
      <c r="C414" s="564"/>
      <c r="D414" s="319" t="s">
        <v>8</v>
      </c>
      <c r="E414" s="305" t="s">
        <v>1005</v>
      </c>
      <c r="F414" s="402">
        <v>0.1</v>
      </c>
      <c r="G414" s="394"/>
      <c r="H414" s="402">
        <v>0.2</v>
      </c>
      <c r="I414" s="395"/>
      <c r="J414" s="395"/>
      <c r="K414" s="394"/>
      <c r="L414" s="10">
        <v>0.3</v>
      </c>
      <c r="M414" s="555"/>
      <c r="N414" s="556"/>
      <c r="O414" s="556"/>
      <c r="P414" s="556"/>
      <c r="Q414" s="556"/>
      <c r="R414" s="556"/>
      <c r="S414" s="557"/>
    </row>
    <row r="415" spans="1:19" ht="37.5" customHeight="1">
      <c r="A415" s="75" t="s">
        <v>10</v>
      </c>
      <c r="B415" s="611" t="s">
        <v>835</v>
      </c>
      <c r="C415" s="405"/>
      <c r="D415" s="405"/>
      <c r="E415" s="405"/>
      <c r="F415" s="405"/>
      <c r="G415" s="405"/>
      <c r="H415" s="405"/>
      <c r="I415" s="405"/>
      <c r="J415" s="405"/>
      <c r="K415" s="405"/>
      <c r="L415" s="405"/>
      <c r="M415" s="405"/>
      <c r="N415" s="405"/>
      <c r="O415" s="405"/>
      <c r="P415" s="405"/>
      <c r="Q415" s="405"/>
      <c r="R415" s="406"/>
      <c r="S415" s="79"/>
    </row>
    <row r="416" spans="1:19" ht="45" customHeight="1">
      <c r="A416" s="571" t="s">
        <v>26</v>
      </c>
      <c r="B416" s="572"/>
      <c r="C416" s="577" t="s">
        <v>11</v>
      </c>
      <c r="D416" s="536" t="s">
        <v>12</v>
      </c>
      <c r="E416" s="437" t="s">
        <v>6</v>
      </c>
      <c r="F416" s="505" t="s">
        <v>13</v>
      </c>
      <c r="G416" s="507"/>
      <c r="H416" s="505" t="s">
        <v>14</v>
      </c>
      <c r="I416" s="506"/>
      <c r="J416" s="506"/>
      <c r="K416" s="507"/>
      <c r="L416" s="437" t="s">
        <v>15</v>
      </c>
      <c r="M416" s="442" t="s">
        <v>16</v>
      </c>
      <c r="N416" s="444" t="s">
        <v>17</v>
      </c>
      <c r="O416" s="593"/>
      <c r="P416" s="593"/>
      <c r="Q416" s="593"/>
      <c r="R416" s="593"/>
      <c r="S416" s="483"/>
    </row>
    <row r="417" spans="1:19" ht="44.25" customHeight="1">
      <c r="A417" s="573"/>
      <c r="B417" s="574"/>
      <c r="C417" s="578"/>
      <c r="D417" s="510"/>
      <c r="E417" s="438"/>
      <c r="F417" s="508"/>
      <c r="G417" s="510"/>
      <c r="H417" s="508"/>
      <c r="I417" s="509"/>
      <c r="J417" s="509"/>
      <c r="K417" s="510"/>
      <c r="L417" s="438"/>
      <c r="M417" s="443"/>
      <c r="N417" s="447" t="s">
        <v>24</v>
      </c>
      <c r="O417" s="630"/>
      <c r="P417" s="444" t="s">
        <v>18</v>
      </c>
      <c r="Q417" s="593"/>
      <c r="R417" s="483"/>
      <c r="S417" s="442" t="s">
        <v>19</v>
      </c>
    </row>
    <row r="418" spans="1:19" ht="45" customHeight="1">
      <c r="A418" s="575"/>
      <c r="B418" s="576"/>
      <c r="C418" s="579"/>
      <c r="D418" s="510"/>
      <c r="E418" s="438"/>
      <c r="F418" s="508"/>
      <c r="G418" s="510"/>
      <c r="H418" s="508"/>
      <c r="I418" s="818"/>
      <c r="J418" s="818"/>
      <c r="K418" s="510"/>
      <c r="L418" s="438"/>
      <c r="M418" s="482"/>
      <c r="N418" s="30" t="s">
        <v>20</v>
      </c>
      <c r="O418" s="30" t="s">
        <v>21</v>
      </c>
      <c r="P418" s="30" t="s">
        <v>20</v>
      </c>
      <c r="Q418" s="444" t="s">
        <v>22</v>
      </c>
      <c r="R418" s="483"/>
      <c r="S418" s="482"/>
    </row>
    <row r="419" spans="1:19" ht="164.25" customHeight="1">
      <c r="A419" s="23" t="s">
        <v>151</v>
      </c>
      <c r="B419" s="182" t="s">
        <v>343</v>
      </c>
      <c r="C419" s="173" t="s">
        <v>344</v>
      </c>
      <c r="D419" s="173" t="s">
        <v>690</v>
      </c>
      <c r="E419" s="173" t="s">
        <v>691</v>
      </c>
      <c r="F419" s="455" t="s">
        <v>42</v>
      </c>
      <c r="G419" s="455"/>
      <c r="H419" s="817"/>
      <c r="I419" s="817"/>
      <c r="J419" s="817"/>
      <c r="K419" s="817"/>
      <c r="L419" s="81" t="s">
        <v>311</v>
      </c>
      <c r="M419" s="58">
        <v>100000</v>
      </c>
      <c r="N419" s="58">
        <v>100000</v>
      </c>
      <c r="O419" s="58"/>
      <c r="P419" s="87"/>
      <c r="Q419" s="613"/>
      <c r="R419" s="457"/>
      <c r="S419" s="58"/>
    </row>
    <row r="420" spans="1:19" ht="153" customHeight="1">
      <c r="A420" s="23" t="s">
        <v>152</v>
      </c>
      <c r="B420" s="166" t="s">
        <v>345</v>
      </c>
      <c r="C420" s="173" t="s">
        <v>346</v>
      </c>
      <c r="D420" s="174" t="s">
        <v>692</v>
      </c>
      <c r="E420" s="173" t="s">
        <v>693</v>
      </c>
      <c r="F420" s="455" t="s">
        <v>42</v>
      </c>
      <c r="G420" s="455"/>
      <c r="H420" s="612"/>
      <c r="I420" s="612"/>
      <c r="J420" s="612"/>
      <c r="K420" s="612"/>
      <c r="L420" s="81" t="s">
        <v>329</v>
      </c>
      <c r="M420" s="58">
        <v>60000</v>
      </c>
      <c r="N420" s="58">
        <v>60000</v>
      </c>
      <c r="O420" s="58"/>
      <c r="P420" s="58"/>
      <c r="Q420" s="613"/>
      <c r="R420" s="457"/>
      <c r="S420" s="58"/>
    </row>
    <row r="421" spans="1:19" ht="138" customHeight="1">
      <c r="A421" s="23" t="s">
        <v>123</v>
      </c>
      <c r="B421" s="32" t="s">
        <v>144</v>
      </c>
      <c r="C421" s="21" t="s">
        <v>153</v>
      </c>
      <c r="D421" s="174" t="s">
        <v>694</v>
      </c>
      <c r="E421" s="173" t="s">
        <v>411</v>
      </c>
      <c r="F421" s="455" t="s">
        <v>42</v>
      </c>
      <c r="G421" s="455"/>
      <c r="H421" s="612"/>
      <c r="I421" s="612"/>
      <c r="J421" s="612"/>
      <c r="K421" s="612"/>
      <c r="L421" s="81" t="s">
        <v>311</v>
      </c>
      <c r="M421" s="58">
        <v>80000</v>
      </c>
      <c r="N421" s="58">
        <v>80000</v>
      </c>
      <c r="O421" s="58"/>
      <c r="P421" s="58"/>
      <c r="Q421" s="378"/>
      <c r="R421" s="379"/>
      <c r="S421" s="58"/>
    </row>
    <row r="422" spans="1:19" ht="111" customHeight="1">
      <c r="A422" s="23" t="s">
        <v>828</v>
      </c>
      <c r="B422" s="179" t="s">
        <v>38</v>
      </c>
      <c r="C422" s="182" t="s">
        <v>149</v>
      </c>
      <c r="D422" s="173" t="s">
        <v>695</v>
      </c>
      <c r="E422" s="173" t="s">
        <v>43</v>
      </c>
      <c r="F422" s="455" t="s">
        <v>42</v>
      </c>
      <c r="G422" s="455"/>
      <c r="H422" s="452"/>
      <c r="I422" s="453"/>
      <c r="J422" s="453"/>
      <c r="K422" s="454"/>
      <c r="L422" s="308" t="s">
        <v>356</v>
      </c>
      <c r="M422" s="12"/>
      <c r="N422" s="12"/>
      <c r="O422" s="58"/>
      <c r="P422" s="58"/>
      <c r="Q422" s="456"/>
      <c r="R422" s="457"/>
      <c r="S422" s="58"/>
    </row>
    <row r="423" spans="1:19" ht="126.75" customHeight="1">
      <c r="A423" s="23" t="s">
        <v>829</v>
      </c>
      <c r="B423" s="32" t="s">
        <v>83</v>
      </c>
      <c r="C423" s="179" t="s">
        <v>87</v>
      </c>
      <c r="D423" s="173" t="s">
        <v>696</v>
      </c>
      <c r="E423" s="173" t="s">
        <v>43</v>
      </c>
      <c r="F423" s="455" t="s">
        <v>42</v>
      </c>
      <c r="G423" s="455"/>
      <c r="H423" s="452" t="s">
        <v>150</v>
      </c>
      <c r="I423" s="453"/>
      <c r="J423" s="453"/>
      <c r="K423" s="454"/>
      <c r="L423" s="308" t="s">
        <v>356</v>
      </c>
      <c r="M423" s="2"/>
      <c r="N423" s="2"/>
      <c r="O423" s="58"/>
      <c r="P423" s="58"/>
      <c r="Q423" s="456"/>
      <c r="R423" s="457"/>
      <c r="S423" s="58"/>
    </row>
    <row r="424" spans="1:19" ht="69" customHeight="1">
      <c r="A424" s="23" t="s">
        <v>830</v>
      </c>
      <c r="B424" s="32" t="s">
        <v>437</v>
      </c>
      <c r="C424" s="179" t="s">
        <v>438</v>
      </c>
      <c r="D424" s="173" t="s">
        <v>697</v>
      </c>
      <c r="E424" s="173" t="s">
        <v>43</v>
      </c>
      <c r="F424" s="455" t="s">
        <v>42</v>
      </c>
      <c r="G424" s="455"/>
      <c r="H424" s="452"/>
      <c r="I424" s="453"/>
      <c r="J424" s="453"/>
      <c r="K424" s="454"/>
      <c r="L424" s="308">
        <v>2029</v>
      </c>
      <c r="M424" s="2">
        <v>80000</v>
      </c>
      <c r="N424" s="2">
        <v>80000</v>
      </c>
      <c r="O424" s="58"/>
      <c r="P424" s="58"/>
      <c r="Q424" s="456"/>
      <c r="R424" s="457"/>
      <c r="S424" s="58"/>
    </row>
    <row r="425" spans="1:19" ht="52.5" customHeight="1">
      <c r="A425" s="13"/>
      <c r="B425" s="13"/>
      <c r="C425" s="14"/>
      <c r="D425" s="15"/>
      <c r="E425" s="16"/>
      <c r="F425" s="16"/>
      <c r="G425" s="17"/>
      <c r="H425" s="90"/>
      <c r="I425" s="17"/>
      <c r="J425" s="17"/>
      <c r="K425" s="17"/>
      <c r="L425" s="18"/>
      <c r="M425" s="92">
        <f>SUM(M419:M424)</f>
        <v>320000</v>
      </c>
      <c r="N425" s="92">
        <f>SUM(N419:N424)</f>
        <v>320000</v>
      </c>
      <c r="O425" s="20">
        <f t="shared" ref="O425:S425" si="10">SUM(O419:O421)</f>
        <v>0</v>
      </c>
      <c r="P425" s="20">
        <f t="shared" si="10"/>
        <v>0</v>
      </c>
      <c r="Q425" s="20">
        <f t="shared" si="10"/>
        <v>0</v>
      </c>
      <c r="R425" s="20">
        <f t="shared" si="10"/>
        <v>0</v>
      </c>
      <c r="S425" s="20">
        <f t="shared" si="10"/>
        <v>0</v>
      </c>
    </row>
    <row r="426" spans="1:19" ht="38.25" customHeight="1">
      <c r="A426" s="99" t="s">
        <v>271</v>
      </c>
      <c r="B426" s="97"/>
      <c r="C426" s="97"/>
      <c r="D426" s="97"/>
      <c r="E426" s="97"/>
      <c r="F426" s="97"/>
      <c r="G426" s="97"/>
      <c r="H426" s="97"/>
      <c r="I426" s="97"/>
      <c r="J426" s="97"/>
      <c r="K426" s="97"/>
      <c r="L426" s="97"/>
      <c r="M426" s="98">
        <f>M425</f>
        <v>320000</v>
      </c>
      <c r="N426" s="98">
        <f>N425</f>
        <v>320000</v>
      </c>
      <c r="O426" s="98">
        <f>O425</f>
        <v>0</v>
      </c>
      <c r="P426" s="98">
        <f>P425</f>
        <v>0</v>
      </c>
      <c r="Q426" s="98"/>
      <c r="R426" s="98">
        <f>R425</f>
        <v>0</v>
      </c>
      <c r="S426" s="98">
        <f>S425</f>
        <v>0</v>
      </c>
    </row>
    <row r="427" spans="1:19" ht="49.5" customHeight="1">
      <c r="A427" s="565"/>
      <c r="B427" s="566"/>
      <c r="C427" s="566"/>
      <c r="D427" s="566"/>
      <c r="E427" s="566"/>
      <c r="F427" s="566"/>
      <c r="G427" s="566"/>
      <c r="H427" s="566"/>
      <c r="I427" s="566"/>
      <c r="J427" s="566"/>
      <c r="K427" s="566"/>
      <c r="L427" s="567"/>
      <c r="M427" s="102">
        <f>M110+M288+M309+M405+M426</f>
        <v>376443505.79811293</v>
      </c>
      <c r="N427" s="102">
        <f>N110+N288+N309+N405+N426</f>
        <v>132989880.11069612</v>
      </c>
      <c r="O427" s="102"/>
      <c r="P427" s="102">
        <f>P110+P288++P405</f>
        <v>220408625.68741679</v>
      </c>
      <c r="Q427" s="544"/>
      <c r="R427" s="545"/>
      <c r="S427" s="102">
        <f>S110+S405</f>
        <v>23045000</v>
      </c>
    </row>
    <row r="428" spans="1:19" ht="38.25" customHeight="1">
      <c r="A428" s="568"/>
      <c r="B428" s="569"/>
      <c r="C428" s="569"/>
      <c r="D428" s="569"/>
      <c r="E428" s="569"/>
      <c r="F428" s="569"/>
      <c r="G428" s="569"/>
      <c r="H428" s="569"/>
      <c r="I428" s="569"/>
      <c r="J428" s="569"/>
      <c r="K428" s="569"/>
      <c r="L428" s="570"/>
      <c r="M428" s="105" t="s">
        <v>275</v>
      </c>
      <c r="N428" s="105" t="s">
        <v>24</v>
      </c>
      <c r="O428" s="105"/>
      <c r="P428" s="105" t="s">
        <v>18</v>
      </c>
      <c r="Q428" s="542"/>
      <c r="R428" s="543"/>
      <c r="S428" s="105" t="s">
        <v>19</v>
      </c>
    </row>
    <row r="429" spans="1:19" ht="78" customHeight="1">
      <c r="A429" s="103"/>
      <c r="B429" s="103"/>
      <c r="C429" s="103"/>
      <c r="D429" s="103"/>
      <c r="E429" s="103"/>
      <c r="F429" s="103"/>
      <c r="G429" s="103"/>
      <c r="H429" s="103"/>
      <c r="I429" s="104"/>
      <c r="J429" s="104"/>
      <c r="K429" s="104"/>
      <c r="L429" s="104"/>
      <c r="M429" s="104"/>
      <c r="N429" s="104"/>
      <c r="O429" s="104"/>
      <c r="P429" s="6"/>
      <c r="Q429" s="6"/>
      <c r="R429" s="6"/>
      <c r="S429" s="6"/>
    </row>
    <row r="430" spans="1:19" ht="78" customHeight="1">
      <c r="B430" s="6"/>
      <c r="C430" s="6"/>
      <c r="E430" s="6"/>
      <c r="F430" s="6"/>
      <c r="G430" s="6"/>
      <c r="H430" s="6"/>
      <c r="I430" s="6"/>
      <c r="J430" s="6"/>
      <c r="K430" s="6"/>
      <c r="L430" s="6"/>
      <c r="M430" s="6"/>
      <c r="N430" s="6"/>
      <c r="O430" s="6"/>
      <c r="P430" s="6"/>
      <c r="Q430" s="6"/>
      <c r="R430" s="6"/>
      <c r="S430" s="6"/>
    </row>
    <row r="431" spans="1:19" ht="78" customHeight="1">
      <c r="B431" s="6"/>
      <c r="C431" s="6"/>
      <c r="E431" s="6"/>
      <c r="F431" s="6"/>
      <c r="G431" s="6"/>
      <c r="H431" s="6"/>
      <c r="I431" s="6"/>
      <c r="J431" s="6"/>
      <c r="K431" s="6"/>
      <c r="L431" s="6"/>
      <c r="M431" s="6"/>
      <c r="N431" s="6"/>
      <c r="O431" s="6"/>
      <c r="P431" s="6"/>
      <c r="Q431" s="6"/>
      <c r="R431" s="6"/>
      <c r="S431" s="6"/>
    </row>
    <row r="432" spans="1:19" ht="78" customHeight="1">
      <c r="B432" s="6"/>
      <c r="C432" s="6"/>
      <c r="E432" s="6"/>
      <c r="F432" s="6"/>
      <c r="G432" s="6"/>
      <c r="H432" s="6"/>
      <c r="I432" s="6"/>
      <c r="J432" s="6"/>
      <c r="K432" s="6"/>
      <c r="L432" s="6"/>
      <c r="M432" s="6"/>
      <c r="N432" s="6"/>
      <c r="O432" s="6"/>
      <c r="P432" s="6"/>
      <c r="Q432" s="6"/>
      <c r="R432" s="6"/>
      <c r="S432" s="6"/>
    </row>
    <row r="433" spans="2:19" ht="78" customHeight="1">
      <c r="B433" s="6"/>
      <c r="C433" s="6"/>
      <c r="E433" s="6"/>
      <c r="F433" s="6"/>
      <c r="G433" s="6"/>
      <c r="H433" s="6"/>
      <c r="I433" s="6"/>
      <c r="J433" s="6"/>
      <c r="K433" s="6"/>
      <c r="L433" s="6"/>
      <c r="M433" s="6"/>
      <c r="N433" s="6"/>
      <c r="O433" s="6"/>
      <c r="P433" s="6"/>
      <c r="Q433" s="6"/>
      <c r="R433" s="6"/>
      <c r="S433" s="6"/>
    </row>
    <row r="434" spans="2:19" ht="78" customHeight="1">
      <c r="B434" s="6"/>
      <c r="C434" s="6"/>
      <c r="E434" s="6"/>
      <c r="F434" s="6"/>
      <c r="G434" s="6"/>
      <c r="H434" s="6"/>
      <c r="I434" s="6"/>
      <c r="J434" s="6"/>
      <c r="K434" s="6"/>
      <c r="L434" s="6"/>
      <c r="M434" s="6"/>
      <c r="N434" s="6"/>
      <c r="O434" s="6"/>
      <c r="P434" s="6"/>
      <c r="Q434" s="6"/>
      <c r="R434" s="6"/>
      <c r="S434" s="6"/>
    </row>
    <row r="435" spans="2:19" ht="78" customHeight="1">
      <c r="B435" s="6"/>
      <c r="C435" s="6"/>
      <c r="E435" s="6"/>
      <c r="F435" s="6"/>
      <c r="G435" s="6"/>
      <c r="H435" s="6"/>
      <c r="I435" s="6"/>
      <c r="J435" s="6"/>
      <c r="K435" s="6"/>
      <c r="L435" s="6"/>
      <c r="M435" s="6"/>
      <c r="N435" s="6"/>
      <c r="O435" s="6"/>
      <c r="P435" s="6"/>
      <c r="Q435" s="6"/>
      <c r="R435" s="6"/>
      <c r="S435" s="6"/>
    </row>
    <row r="436" spans="2:19" ht="78" customHeight="1">
      <c r="B436" s="6"/>
      <c r="C436" s="6"/>
      <c r="E436" s="6"/>
      <c r="F436" s="6"/>
      <c r="G436" s="6"/>
      <c r="H436" s="6"/>
      <c r="I436" s="6"/>
      <c r="J436" s="6"/>
      <c r="K436" s="6"/>
      <c r="L436" s="6"/>
      <c r="M436" s="6"/>
      <c r="N436" s="6"/>
      <c r="O436" s="6"/>
      <c r="P436" s="6"/>
      <c r="Q436" s="6"/>
      <c r="R436" s="6"/>
      <c r="S436" s="6"/>
    </row>
    <row r="437" spans="2:19" ht="78" customHeight="1">
      <c r="B437" s="6"/>
      <c r="C437" s="6"/>
      <c r="E437" s="6"/>
      <c r="F437" s="6"/>
      <c r="G437" s="6"/>
      <c r="H437" s="6"/>
      <c r="I437" s="6"/>
      <c r="J437" s="6"/>
      <c r="K437" s="6"/>
      <c r="L437" s="6"/>
      <c r="M437" s="6"/>
      <c r="N437" s="6"/>
      <c r="O437" s="6"/>
      <c r="P437" s="6"/>
      <c r="Q437" s="6"/>
      <c r="R437" s="6"/>
      <c r="S437" s="6"/>
    </row>
    <row r="438" spans="2:19" ht="78" customHeight="1">
      <c r="B438" s="6"/>
      <c r="C438" s="6"/>
      <c r="E438" s="6"/>
      <c r="F438" s="6"/>
      <c r="G438" s="6"/>
      <c r="H438" s="6"/>
      <c r="I438" s="6"/>
      <c r="J438" s="6"/>
      <c r="K438" s="6"/>
      <c r="L438" s="6"/>
      <c r="M438" s="6"/>
      <c r="N438" s="6"/>
      <c r="O438" s="6"/>
      <c r="P438" s="6"/>
      <c r="Q438" s="6"/>
      <c r="R438" s="6"/>
      <c r="S438" s="6"/>
    </row>
    <row r="439" spans="2:19" ht="78" customHeight="1">
      <c r="B439" s="6"/>
      <c r="C439" s="6"/>
      <c r="E439" s="6"/>
      <c r="F439" s="6"/>
      <c r="G439" s="6"/>
      <c r="H439" s="6"/>
      <c r="I439" s="6"/>
      <c r="J439" s="6"/>
      <c r="K439" s="6"/>
      <c r="L439" s="6"/>
      <c r="M439" s="6"/>
      <c r="N439" s="6"/>
      <c r="O439" s="6"/>
      <c r="P439" s="6"/>
      <c r="Q439" s="6"/>
      <c r="R439" s="6"/>
      <c r="S439" s="6"/>
    </row>
    <row r="440" spans="2:19" ht="78" customHeight="1">
      <c r="B440" s="6"/>
      <c r="C440" s="6"/>
      <c r="E440" s="6"/>
      <c r="F440" s="6"/>
      <c r="G440" s="6"/>
      <c r="H440" s="6"/>
      <c r="I440" s="6"/>
      <c r="J440" s="6"/>
      <c r="K440" s="6"/>
      <c r="L440" s="6"/>
      <c r="M440" s="6"/>
      <c r="N440" s="6"/>
      <c r="O440" s="6"/>
      <c r="P440" s="6"/>
      <c r="Q440" s="6"/>
      <c r="R440" s="6"/>
      <c r="S440" s="6"/>
    </row>
    <row r="441" spans="2:19" ht="78" customHeight="1">
      <c r="B441" s="6"/>
      <c r="C441" s="6"/>
      <c r="E441" s="6"/>
      <c r="F441" s="6"/>
      <c r="G441" s="6"/>
      <c r="H441" s="6"/>
      <c r="I441" s="6"/>
      <c r="J441" s="6"/>
      <c r="K441" s="6"/>
      <c r="L441" s="6"/>
      <c r="M441" s="6"/>
      <c r="N441" s="6"/>
      <c r="O441" s="6"/>
      <c r="P441" s="6"/>
      <c r="Q441" s="6"/>
      <c r="R441" s="6"/>
      <c r="S441" s="6"/>
    </row>
    <row r="442" spans="2:19" ht="78" customHeight="1">
      <c r="B442" s="6"/>
      <c r="C442" s="6"/>
      <c r="E442" s="6"/>
      <c r="F442" s="6"/>
      <c r="G442" s="6"/>
      <c r="H442" s="6"/>
      <c r="I442" s="6"/>
      <c r="J442" s="6"/>
      <c r="K442" s="6"/>
      <c r="L442" s="6"/>
      <c r="M442" s="6"/>
      <c r="N442" s="6"/>
      <c r="O442" s="6"/>
      <c r="P442" s="6"/>
      <c r="Q442" s="6"/>
      <c r="R442" s="6"/>
      <c r="S442" s="6"/>
    </row>
    <row r="443" spans="2:19" ht="78" customHeight="1">
      <c r="B443" s="6"/>
      <c r="C443" s="6"/>
      <c r="E443" s="6"/>
      <c r="F443" s="6"/>
      <c r="G443" s="6"/>
      <c r="H443" s="6"/>
      <c r="I443" s="6"/>
      <c r="J443" s="6"/>
      <c r="K443" s="6"/>
      <c r="L443" s="6"/>
      <c r="M443" s="6"/>
      <c r="N443" s="6"/>
      <c r="O443" s="6"/>
      <c r="P443" s="6"/>
      <c r="Q443" s="6"/>
      <c r="R443" s="6"/>
      <c r="S443" s="6"/>
    </row>
    <row r="444" spans="2:19" ht="78" customHeight="1">
      <c r="B444" s="6"/>
      <c r="C444" s="6"/>
      <c r="E444" s="6"/>
      <c r="F444" s="6"/>
      <c r="G444" s="6"/>
      <c r="H444" s="6"/>
      <c r="I444" s="6"/>
      <c r="J444" s="6"/>
      <c r="K444" s="6"/>
      <c r="L444" s="6"/>
      <c r="M444" s="6"/>
      <c r="N444" s="6"/>
      <c r="O444" s="6"/>
      <c r="P444" s="6"/>
      <c r="Q444" s="6"/>
      <c r="R444" s="6"/>
      <c r="S444" s="6"/>
    </row>
    <row r="445" spans="2:19" ht="78" customHeight="1">
      <c r="B445" s="6"/>
      <c r="C445" s="6"/>
      <c r="E445" s="6"/>
      <c r="F445" s="6"/>
      <c r="G445" s="6"/>
      <c r="H445" s="6"/>
      <c r="I445" s="6"/>
      <c r="J445" s="6"/>
      <c r="K445" s="6"/>
      <c r="L445" s="6"/>
      <c r="M445" s="6"/>
      <c r="N445" s="6"/>
      <c r="O445" s="6"/>
      <c r="P445" s="6"/>
      <c r="Q445" s="6"/>
      <c r="R445" s="6"/>
      <c r="S445" s="6"/>
    </row>
    <row r="446" spans="2:19" ht="78" customHeight="1">
      <c r="B446" s="6"/>
      <c r="C446" s="6"/>
      <c r="E446" s="6"/>
      <c r="F446" s="6"/>
      <c r="G446" s="6"/>
      <c r="H446" s="6"/>
      <c r="I446" s="6"/>
      <c r="J446" s="6"/>
      <c r="K446" s="6"/>
      <c r="L446" s="6"/>
      <c r="M446" s="6"/>
      <c r="N446" s="6"/>
      <c r="O446" s="6"/>
      <c r="P446" s="6"/>
      <c r="Q446" s="6"/>
      <c r="R446" s="6"/>
      <c r="S446" s="6"/>
    </row>
    <row r="447" spans="2:19" ht="78" customHeight="1">
      <c r="B447" s="6"/>
      <c r="C447" s="6"/>
      <c r="E447" s="6"/>
      <c r="F447" s="6"/>
      <c r="G447" s="6"/>
      <c r="H447" s="6"/>
      <c r="I447" s="6"/>
      <c r="J447" s="6"/>
      <c r="K447" s="6"/>
      <c r="L447" s="6"/>
      <c r="M447" s="6"/>
      <c r="N447" s="6"/>
      <c r="O447" s="6"/>
      <c r="P447" s="6"/>
      <c r="Q447" s="6"/>
      <c r="R447" s="6"/>
      <c r="S447" s="6"/>
    </row>
    <row r="448" spans="2:19" ht="78" customHeight="1">
      <c r="B448" s="6"/>
      <c r="C448" s="6"/>
      <c r="E448" s="6"/>
      <c r="F448" s="6"/>
      <c r="G448" s="6"/>
      <c r="H448" s="6"/>
      <c r="I448" s="6"/>
      <c r="J448" s="6"/>
      <c r="K448" s="6"/>
      <c r="L448" s="6"/>
      <c r="M448" s="6"/>
      <c r="N448" s="6"/>
      <c r="O448" s="6"/>
      <c r="P448" s="6"/>
      <c r="Q448" s="6"/>
      <c r="R448" s="6"/>
      <c r="S448" s="6"/>
    </row>
    <row r="449" spans="2:19" ht="78" customHeight="1">
      <c r="B449" s="6"/>
      <c r="C449" s="6"/>
      <c r="E449" s="6"/>
      <c r="F449" s="6"/>
      <c r="G449" s="6"/>
      <c r="H449" s="6"/>
      <c r="I449" s="6"/>
      <c r="J449" s="6"/>
      <c r="K449" s="6"/>
      <c r="L449" s="6"/>
      <c r="M449" s="6"/>
      <c r="N449" s="6"/>
      <c r="O449" s="6"/>
      <c r="P449" s="6"/>
      <c r="Q449" s="6"/>
      <c r="R449" s="6"/>
      <c r="S449" s="6"/>
    </row>
    <row r="450" spans="2:19" ht="78" customHeight="1">
      <c r="B450" s="6"/>
      <c r="C450" s="6"/>
      <c r="E450" s="6"/>
      <c r="F450" s="6"/>
      <c r="G450" s="6"/>
      <c r="H450" s="6"/>
      <c r="I450" s="6"/>
      <c r="J450" s="6"/>
      <c r="K450" s="6"/>
      <c r="L450" s="6"/>
      <c r="M450" s="6"/>
      <c r="N450" s="6"/>
      <c r="O450" s="6"/>
      <c r="P450" s="6"/>
      <c r="Q450" s="6"/>
      <c r="R450" s="6"/>
      <c r="S450" s="6"/>
    </row>
    <row r="451" spans="2:19" ht="78" customHeight="1">
      <c r="B451" s="6"/>
      <c r="C451" s="6"/>
      <c r="E451" s="6"/>
      <c r="F451" s="6"/>
      <c r="G451" s="6"/>
      <c r="H451" s="6"/>
      <c r="I451" s="6"/>
      <c r="J451" s="6"/>
      <c r="K451" s="6"/>
      <c r="L451" s="6"/>
      <c r="M451" s="6"/>
      <c r="N451" s="6"/>
      <c r="O451" s="6"/>
      <c r="P451" s="6"/>
      <c r="Q451" s="6"/>
      <c r="R451" s="6"/>
      <c r="S451" s="6"/>
    </row>
    <row r="452" spans="2:19" ht="78" customHeight="1">
      <c r="B452" s="6"/>
      <c r="C452" s="6"/>
      <c r="E452" s="6"/>
      <c r="F452" s="6"/>
      <c r="G452" s="6"/>
      <c r="H452" s="6"/>
      <c r="I452" s="6"/>
      <c r="J452" s="6"/>
      <c r="K452" s="6"/>
      <c r="L452" s="6"/>
      <c r="M452" s="6"/>
      <c r="N452" s="6"/>
      <c r="O452" s="6"/>
      <c r="P452" s="6"/>
      <c r="Q452" s="6"/>
      <c r="R452" s="6"/>
      <c r="S452" s="6"/>
    </row>
    <row r="453" spans="2:19" ht="78" customHeight="1">
      <c r="B453" s="6"/>
      <c r="C453" s="6"/>
      <c r="E453" s="6"/>
      <c r="F453" s="6"/>
      <c r="G453" s="6"/>
      <c r="H453" s="6"/>
      <c r="I453" s="6"/>
      <c r="J453" s="6"/>
      <c r="K453" s="6"/>
      <c r="L453" s="6"/>
      <c r="M453" s="6"/>
      <c r="N453" s="6"/>
      <c r="O453" s="6"/>
      <c r="P453" s="6"/>
      <c r="Q453" s="6"/>
      <c r="R453" s="6"/>
      <c r="S453" s="6"/>
    </row>
    <row r="454" spans="2:19" ht="78" customHeight="1">
      <c r="B454" s="6"/>
      <c r="C454" s="6"/>
      <c r="E454" s="6"/>
      <c r="F454" s="6"/>
      <c r="G454" s="6"/>
      <c r="H454" s="6"/>
      <c r="I454" s="6"/>
      <c r="J454" s="6"/>
      <c r="K454" s="6"/>
      <c r="L454" s="6"/>
      <c r="M454" s="6"/>
      <c r="N454" s="6"/>
      <c r="O454" s="6"/>
      <c r="P454" s="6"/>
      <c r="Q454" s="6"/>
      <c r="R454" s="6"/>
      <c r="S454" s="6"/>
    </row>
    <row r="455" spans="2:19" ht="78" customHeight="1">
      <c r="B455" s="6"/>
      <c r="C455" s="6"/>
      <c r="E455" s="6"/>
      <c r="F455" s="6"/>
      <c r="G455" s="6"/>
      <c r="H455" s="6"/>
      <c r="I455" s="6"/>
      <c r="J455" s="6"/>
      <c r="K455" s="6"/>
      <c r="L455" s="6"/>
      <c r="M455" s="6"/>
      <c r="N455" s="6"/>
      <c r="O455" s="6"/>
      <c r="P455" s="6"/>
      <c r="Q455" s="6"/>
      <c r="R455" s="6"/>
      <c r="S455" s="6"/>
    </row>
    <row r="456" spans="2:19" ht="78" customHeight="1">
      <c r="B456" s="6"/>
      <c r="C456" s="6"/>
      <c r="E456" s="6"/>
      <c r="F456" s="6"/>
      <c r="G456" s="6"/>
      <c r="H456" s="6"/>
      <c r="I456" s="6"/>
      <c r="J456" s="6"/>
      <c r="K456" s="6"/>
      <c r="L456" s="6"/>
      <c r="M456" s="6"/>
      <c r="N456" s="6"/>
      <c r="O456" s="6"/>
      <c r="P456" s="6"/>
      <c r="Q456" s="6"/>
      <c r="R456" s="6"/>
      <c r="S456" s="6"/>
    </row>
    <row r="457" spans="2:19" ht="78" customHeight="1">
      <c r="B457" s="6"/>
      <c r="C457" s="6"/>
      <c r="E457" s="6"/>
      <c r="F457" s="6"/>
      <c r="G457" s="6"/>
      <c r="H457" s="6"/>
      <c r="I457" s="6"/>
      <c r="J457" s="6"/>
      <c r="K457" s="6"/>
      <c r="L457" s="6"/>
      <c r="M457" s="6"/>
      <c r="N457" s="6"/>
      <c r="O457" s="6"/>
      <c r="P457" s="6"/>
      <c r="Q457" s="6"/>
      <c r="R457" s="6"/>
      <c r="S457" s="6"/>
    </row>
    <row r="458" spans="2:19" ht="78" customHeight="1">
      <c r="B458" s="6"/>
      <c r="C458" s="6"/>
      <c r="E458" s="6"/>
      <c r="F458" s="6"/>
      <c r="G458" s="6"/>
      <c r="H458" s="6"/>
      <c r="I458" s="6"/>
      <c r="J458" s="6"/>
      <c r="K458" s="6"/>
      <c r="L458" s="6"/>
      <c r="M458" s="6"/>
      <c r="N458" s="6"/>
      <c r="O458" s="6"/>
      <c r="P458" s="6"/>
      <c r="Q458" s="6"/>
      <c r="R458" s="6"/>
      <c r="S458" s="6"/>
    </row>
    <row r="459" spans="2:19" ht="78" customHeight="1">
      <c r="B459" s="6"/>
      <c r="C459" s="6"/>
      <c r="E459" s="6"/>
      <c r="F459" s="6"/>
      <c r="G459" s="6"/>
      <c r="H459" s="6"/>
      <c r="I459" s="6"/>
      <c r="J459" s="6"/>
      <c r="K459" s="6"/>
      <c r="L459" s="6"/>
      <c r="M459" s="6"/>
      <c r="N459" s="6"/>
      <c r="O459" s="6"/>
      <c r="P459" s="6"/>
      <c r="Q459" s="6"/>
      <c r="R459" s="6"/>
      <c r="S459" s="6"/>
    </row>
    <row r="460" spans="2:19" ht="78" customHeight="1">
      <c r="B460" s="6"/>
      <c r="C460" s="6"/>
      <c r="E460" s="6"/>
      <c r="F460" s="6"/>
      <c r="G460" s="6"/>
      <c r="H460" s="6"/>
      <c r="I460" s="6"/>
      <c r="J460" s="6"/>
      <c r="K460" s="6"/>
      <c r="L460" s="6"/>
      <c r="M460" s="6"/>
      <c r="N460" s="6"/>
      <c r="O460" s="6"/>
      <c r="P460" s="6"/>
      <c r="Q460" s="6"/>
      <c r="R460" s="6"/>
      <c r="S460" s="6"/>
    </row>
    <row r="461" spans="2:19" ht="78" customHeight="1">
      <c r="B461" s="6"/>
      <c r="C461" s="6"/>
      <c r="E461" s="6"/>
      <c r="F461" s="6"/>
      <c r="G461" s="6"/>
      <c r="H461" s="6"/>
      <c r="I461" s="6"/>
      <c r="J461" s="6"/>
      <c r="K461" s="6"/>
      <c r="L461" s="6"/>
      <c r="M461" s="6"/>
      <c r="N461" s="6"/>
      <c r="O461" s="6"/>
      <c r="P461" s="6"/>
      <c r="Q461" s="6"/>
      <c r="R461" s="6"/>
      <c r="S461" s="6"/>
    </row>
    <row r="462" spans="2:19" ht="78" customHeight="1">
      <c r="B462" s="6"/>
      <c r="C462" s="6"/>
      <c r="E462" s="6"/>
      <c r="F462" s="6"/>
      <c r="G462" s="6"/>
      <c r="H462" s="6"/>
      <c r="I462" s="6"/>
      <c r="J462" s="6"/>
      <c r="K462" s="6"/>
      <c r="L462" s="6"/>
      <c r="M462" s="6"/>
      <c r="N462" s="6"/>
      <c r="O462" s="6"/>
      <c r="P462" s="6"/>
      <c r="Q462" s="6"/>
      <c r="R462" s="6"/>
      <c r="S462" s="6"/>
    </row>
    <row r="463" spans="2:19" ht="78" customHeight="1">
      <c r="B463" s="6"/>
      <c r="C463" s="6"/>
      <c r="E463" s="6"/>
      <c r="F463" s="6"/>
      <c r="G463" s="6"/>
      <c r="H463" s="6"/>
      <c r="I463" s="6"/>
      <c r="J463" s="6"/>
      <c r="K463" s="6"/>
      <c r="L463" s="6"/>
      <c r="M463" s="6"/>
      <c r="N463" s="6"/>
      <c r="O463" s="6"/>
      <c r="P463" s="6"/>
      <c r="Q463" s="6"/>
      <c r="R463" s="6"/>
      <c r="S463" s="6"/>
    </row>
    <row r="464" spans="2:19" ht="78" customHeight="1">
      <c r="B464" s="6"/>
      <c r="C464" s="6"/>
      <c r="E464" s="6"/>
      <c r="F464" s="6"/>
      <c r="G464" s="6"/>
      <c r="H464" s="6"/>
      <c r="I464" s="6"/>
      <c r="J464" s="6"/>
      <c r="K464" s="6"/>
      <c r="L464" s="6"/>
      <c r="M464" s="6"/>
      <c r="N464" s="6"/>
      <c r="O464" s="6"/>
      <c r="P464" s="6"/>
      <c r="Q464" s="6"/>
      <c r="R464" s="6"/>
      <c r="S464" s="6"/>
    </row>
    <row r="465" spans="2:19" ht="78" customHeight="1">
      <c r="B465" s="6"/>
      <c r="C465" s="6"/>
      <c r="E465" s="6"/>
      <c r="F465" s="6"/>
      <c r="G465" s="6"/>
      <c r="H465" s="6"/>
      <c r="I465" s="6"/>
      <c r="J465" s="6"/>
      <c r="K465" s="6"/>
      <c r="L465" s="6"/>
      <c r="M465" s="6"/>
      <c r="N465" s="6"/>
      <c r="O465" s="6"/>
      <c r="P465" s="6"/>
      <c r="Q465" s="6"/>
      <c r="R465" s="6"/>
      <c r="S465" s="6"/>
    </row>
    <row r="466" spans="2:19" ht="78" customHeight="1">
      <c r="B466" s="6"/>
      <c r="C466" s="6"/>
      <c r="E466" s="6"/>
      <c r="F466" s="6"/>
      <c r="G466" s="6"/>
      <c r="H466" s="6"/>
      <c r="I466" s="6"/>
      <c r="J466" s="6"/>
      <c r="K466" s="6"/>
      <c r="L466" s="6"/>
      <c r="M466" s="6"/>
      <c r="N466" s="6"/>
      <c r="O466" s="6"/>
      <c r="P466" s="6"/>
      <c r="Q466" s="6"/>
      <c r="R466" s="6"/>
      <c r="S466" s="6"/>
    </row>
    <row r="467" spans="2:19" ht="78" customHeight="1">
      <c r="B467" s="6"/>
      <c r="C467" s="6"/>
      <c r="E467" s="6"/>
      <c r="F467" s="6"/>
      <c r="G467" s="6"/>
      <c r="H467" s="6"/>
      <c r="I467" s="6"/>
      <c r="J467" s="6"/>
      <c r="K467" s="6"/>
      <c r="L467" s="6"/>
      <c r="M467" s="6"/>
      <c r="N467" s="6"/>
      <c r="O467" s="6"/>
      <c r="P467" s="6"/>
      <c r="Q467" s="6"/>
      <c r="R467" s="6"/>
      <c r="S467" s="6"/>
    </row>
    <row r="468" spans="2:19" ht="78" customHeight="1">
      <c r="B468" s="6"/>
      <c r="C468" s="6"/>
      <c r="E468" s="6"/>
      <c r="F468" s="6"/>
      <c r="G468" s="6"/>
      <c r="H468" s="6"/>
      <c r="I468" s="6"/>
      <c r="J468" s="6"/>
      <c r="K468" s="6"/>
      <c r="L468" s="6"/>
      <c r="M468" s="6"/>
      <c r="N468" s="6"/>
      <c r="O468" s="6"/>
      <c r="P468" s="6"/>
      <c r="Q468" s="6"/>
      <c r="R468" s="6"/>
      <c r="S468" s="6"/>
    </row>
    <row r="469" spans="2:19" ht="78" customHeight="1">
      <c r="B469" s="6"/>
      <c r="C469" s="6"/>
      <c r="E469" s="6"/>
      <c r="F469" s="6"/>
      <c r="G469" s="6"/>
      <c r="H469" s="6"/>
      <c r="I469" s="6"/>
      <c r="J469" s="6"/>
      <c r="K469" s="6"/>
      <c r="L469" s="6"/>
      <c r="M469" s="6"/>
      <c r="N469" s="6"/>
      <c r="O469" s="6"/>
      <c r="P469" s="6"/>
      <c r="Q469" s="6"/>
      <c r="R469" s="6"/>
      <c r="S469" s="6"/>
    </row>
    <row r="470" spans="2:19" ht="78" customHeight="1">
      <c r="B470" s="6"/>
      <c r="C470" s="6"/>
      <c r="E470" s="6"/>
      <c r="F470" s="6"/>
      <c r="G470" s="6"/>
      <c r="H470" s="6"/>
      <c r="I470" s="6"/>
      <c r="J470" s="6"/>
      <c r="K470" s="6"/>
      <c r="L470" s="6"/>
      <c r="M470" s="6"/>
      <c r="N470" s="6"/>
      <c r="O470" s="6"/>
      <c r="P470" s="6"/>
      <c r="Q470" s="6"/>
      <c r="R470" s="6"/>
      <c r="S470" s="6"/>
    </row>
    <row r="471" spans="2:19" ht="78" customHeight="1">
      <c r="B471" s="6"/>
      <c r="C471" s="6"/>
      <c r="E471" s="6"/>
      <c r="F471" s="6"/>
      <c r="G471" s="6"/>
      <c r="H471" s="6"/>
      <c r="I471" s="6"/>
      <c r="J471" s="6"/>
      <c r="K471" s="6"/>
      <c r="L471" s="6"/>
      <c r="M471" s="6"/>
      <c r="N471" s="6"/>
      <c r="O471" s="6"/>
      <c r="P471" s="6"/>
      <c r="Q471" s="6"/>
      <c r="R471" s="6"/>
      <c r="S471" s="6"/>
    </row>
    <row r="472" spans="2:19" ht="78" customHeight="1">
      <c r="B472" s="6"/>
      <c r="C472" s="6"/>
      <c r="E472" s="6"/>
      <c r="F472" s="6"/>
      <c r="G472" s="6"/>
      <c r="H472" s="6"/>
      <c r="I472" s="6"/>
      <c r="J472" s="6"/>
      <c r="K472" s="6"/>
      <c r="L472" s="6"/>
      <c r="M472" s="6"/>
      <c r="N472" s="6"/>
      <c r="O472" s="6"/>
      <c r="P472" s="6"/>
      <c r="Q472" s="6"/>
      <c r="R472" s="6"/>
      <c r="S472" s="6"/>
    </row>
    <row r="473" spans="2:19" ht="78" customHeight="1">
      <c r="B473" s="6"/>
      <c r="C473" s="6"/>
      <c r="E473" s="6"/>
      <c r="F473" s="6"/>
      <c r="G473" s="6"/>
      <c r="H473" s="6"/>
      <c r="I473" s="6"/>
      <c r="J473" s="6"/>
      <c r="K473" s="6"/>
      <c r="L473" s="6"/>
      <c r="M473" s="6"/>
      <c r="N473" s="6"/>
      <c r="O473" s="6"/>
      <c r="P473" s="6"/>
      <c r="Q473" s="6"/>
      <c r="R473" s="6"/>
      <c r="S473" s="6"/>
    </row>
    <row r="474" spans="2:19" ht="78" customHeight="1">
      <c r="B474" s="6"/>
      <c r="C474" s="6"/>
      <c r="E474" s="6"/>
      <c r="F474" s="6"/>
      <c r="G474" s="6"/>
      <c r="H474" s="6"/>
      <c r="I474" s="6"/>
      <c r="J474" s="6"/>
      <c r="K474" s="6"/>
      <c r="L474" s="6"/>
      <c r="M474" s="6"/>
      <c r="N474" s="6"/>
      <c r="O474" s="6"/>
      <c r="P474" s="6"/>
      <c r="Q474" s="6"/>
      <c r="R474" s="6"/>
      <c r="S474" s="6"/>
    </row>
    <row r="475" spans="2:19" ht="78" customHeight="1">
      <c r="B475" s="6"/>
      <c r="C475" s="6"/>
      <c r="E475" s="6"/>
      <c r="F475" s="6"/>
      <c r="G475" s="6"/>
      <c r="H475" s="6"/>
      <c r="I475" s="6"/>
      <c r="J475" s="6"/>
      <c r="K475" s="6"/>
      <c r="L475" s="6"/>
      <c r="M475" s="6"/>
      <c r="N475" s="6"/>
      <c r="O475" s="6"/>
      <c r="P475" s="6"/>
      <c r="Q475" s="6"/>
      <c r="R475" s="6"/>
      <c r="S475" s="6"/>
    </row>
    <row r="476" spans="2:19" ht="78" customHeight="1">
      <c r="B476" s="6"/>
      <c r="C476" s="6"/>
      <c r="E476" s="6"/>
      <c r="F476" s="6"/>
      <c r="G476" s="6"/>
      <c r="H476" s="6"/>
      <c r="I476" s="6"/>
      <c r="J476" s="6"/>
      <c r="K476" s="6"/>
      <c r="L476" s="6"/>
      <c r="M476" s="6"/>
      <c r="N476" s="6"/>
      <c r="O476" s="6"/>
      <c r="P476" s="6"/>
      <c r="Q476" s="6"/>
      <c r="R476" s="6"/>
      <c r="S476" s="6"/>
    </row>
    <row r="477" spans="2:19" ht="78" customHeight="1">
      <c r="B477" s="6"/>
      <c r="C477" s="6"/>
      <c r="E477" s="6"/>
      <c r="F477" s="6"/>
      <c r="G477" s="6"/>
      <c r="H477" s="6"/>
      <c r="I477" s="6"/>
      <c r="J477" s="6"/>
      <c r="K477" s="6"/>
      <c r="L477" s="6"/>
      <c r="M477" s="6"/>
      <c r="N477" s="6"/>
      <c r="O477" s="6"/>
      <c r="P477" s="6"/>
      <c r="Q477" s="6"/>
      <c r="R477" s="6"/>
      <c r="S477" s="6"/>
    </row>
    <row r="478" spans="2:19" ht="78" customHeight="1">
      <c r="B478" s="6"/>
      <c r="C478" s="6"/>
      <c r="E478" s="6"/>
      <c r="F478" s="6"/>
      <c r="G478" s="6"/>
      <c r="H478" s="6"/>
      <c r="I478" s="6"/>
      <c r="J478" s="6"/>
      <c r="K478" s="6"/>
      <c r="L478" s="6"/>
      <c r="M478" s="6"/>
      <c r="N478" s="6"/>
      <c r="O478" s="6"/>
      <c r="P478" s="6"/>
      <c r="Q478" s="6"/>
      <c r="R478" s="6"/>
      <c r="S478" s="6"/>
    </row>
    <row r="479" spans="2:19" ht="78" customHeight="1">
      <c r="B479" s="6"/>
      <c r="C479" s="6"/>
      <c r="E479" s="6"/>
      <c r="F479" s="6"/>
      <c r="G479" s="6"/>
      <c r="H479" s="6"/>
      <c r="I479" s="6"/>
      <c r="J479" s="6"/>
      <c r="K479" s="6"/>
      <c r="L479" s="6"/>
      <c r="M479" s="6"/>
      <c r="N479" s="6"/>
      <c r="O479" s="6"/>
      <c r="P479" s="6"/>
      <c r="Q479" s="6"/>
      <c r="R479" s="6"/>
      <c r="S479" s="6"/>
    </row>
    <row r="480" spans="2:19" ht="78" customHeight="1">
      <c r="B480" s="6"/>
      <c r="C480" s="6"/>
      <c r="E480" s="6"/>
      <c r="F480" s="6"/>
      <c r="G480" s="6"/>
      <c r="H480" s="6"/>
      <c r="I480" s="6"/>
      <c r="J480" s="6"/>
      <c r="K480" s="6"/>
      <c r="L480" s="6"/>
      <c r="M480" s="6"/>
      <c r="N480" s="6"/>
      <c r="O480" s="6"/>
      <c r="P480" s="6"/>
      <c r="Q480" s="6"/>
      <c r="R480" s="6"/>
      <c r="S480" s="6"/>
    </row>
    <row r="481" spans="2:19" ht="78" customHeight="1">
      <c r="B481" s="6"/>
      <c r="C481" s="6"/>
      <c r="E481" s="6"/>
      <c r="F481" s="6"/>
      <c r="G481" s="6"/>
      <c r="H481" s="6"/>
      <c r="I481" s="6"/>
      <c r="J481" s="6"/>
      <c r="K481" s="6"/>
      <c r="L481" s="6"/>
      <c r="M481" s="6"/>
      <c r="N481" s="6"/>
      <c r="O481" s="6"/>
      <c r="P481" s="6"/>
      <c r="Q481" s="6"/>
      <c r="R481" s="6"/>
      <c r="S481" s="6"/>
    </row>
    <row r="482" spans="2:19" ht="78" customHeight="1">
      <c r="B482" s="6"/>
      <c r="C482" s="6"/>
      <c r="E482" s="6"/>
      <c r="F482" s="6"/>
      <c r="G482" s="6"/>
      <c r="H482" s="6"/>
      <c r="I482" s="6"/>
      <c r="J482" s="6"/>
      <c r="K482" s="6"/>
      <c r="L482" s="6"/>
      <c r="M482" s="6"/>
      <c r="N482" s="6"/>
      <c r="O482" s="6"/>
      <c r="P482" s="6"/>
      <c r="Q482" s="6"/>
      <c r="R482" s="6"/>
      <c r="S482" s="6"/>
    </row>
    <row r="483" spans="2:19" ht="78" customHeight="1">
      <c r="B483" s="6"/>
      <c r="C483" s="6"/>
      <c r="E483" s="6"/>
      <c r="F483" s="6"/>
      <c r="G483" s="6"/>
      <c r="H483" s="6"/>
      <c r="I483" s="6"/>
      <c r="J483" s="6"/>
      <c r="K483" s="6"/>
      <c r="L483" s="6"/>
      <c r="M483" s="6"/>
      <c r="N483" s="6"/>
      <c r="O483" s="6"/>
      <c r="P483" s="6"/>
      <c r="Q483" s="6"/>
      <c r="R483" s="6"/>
      <c r="S483" s="6"/>
    </row>
    <row r="484" spans="2:19" ht="78" customHeight="1">
      <c r="B484" s="6"/>
      <c r="C484" s="6"/>
      <c r="E484" s="6"/>
      <c r="F484" s="6"/>
      <c r="G484" s="6"/>
      <c r="H484" s="6"/>
      <c r="I484" s="6"/>
      <c r="J484" s="6"/>
      <c r="K484" s="6"/>
      <c r="L484" s="6"/>
      <c r="M484" s="6"/>
      <c r="N484" s="6"/>
      <c r="O484" s="6"/>
      <c r="P484" s="6"/>
      <c r="Q484" s="6"/>
      <c r="R484" s="6"/>
      <c r="S484" s="6"/>
    </row>
    <row r="485" spans="2:19" ht="78" customHeight="1">
      <c r="B485" s="6"/>
      <c r="C485" s="6"/>
      <c r="E485" s="6"/>
      <c r="F485" s="6"/>
      <c r="G485" s="6"/>
      <c r="H485" s="6"/>
      <c r="I485" s="6"/>
      <c r="J485" s="6"/>
      <c r="K485" s="6"/>
      <c r="L485" s="6"/>
      <c r="M485" s="6"/>
      <c r="N485" s="6"/>
      <c r="O485" s="6"/>
      <c r="P485" s="6"/>
      <c r="Q485" s="6"/>
      <c r="R485" s="6"/>
      <c r="S485" s="6"/>
    </row>
    <row r="486" spans="2:19" ht="78" customHeight="1">
      <c r="B486" s="6"/>
      <c r="C486" s="6"/>
      <c r="E486" s="6"/>
      <c r="F486" s="6"/>
      <c r="G486" s="6"/>
      <c r="H486" s="6"/>
      <c r="I486" s="6"/>
      <c r="J486" s="6"/>
      <c r="K486" s="6"/>
      <c r="L486" s="6"/>
      <c r="M486" s="6"/>
      <c r="N486" s="6"/>
      <c r="O486" s="6"/>
      <c r="P486" s="6"/>
      <c r="Q486" s="6"/>
      <c r="R486" s="6"/>
      <c r="S486" s="6"/>
    </row>
    <row r="487" spans="2:19" ht="78" customHeight="1">
      <c r="B487" s="6"/>
      <c r="C487" s="6"/>
      <c r="E487" s="6"/>
      <c r="F487" s="6"/>
      <c r="G487" s="6"/>
      <c r="H487" s="6"/>
      <c r="I487" s="6"/>
      <c r="J487" s="6"/>
      <c r="K487" s="6"/>
      <c r="L487" s="6"/>
      <c r="M487" s="6"/>
      <c r="N487" s="6"/>
      <c r="O487" s="6"/>
      <c r="P487" s="6"/>
      <c r="Q487" s="6"/>
      <c r="R487" s="6"/>
      <c r="S487" s="6"/>
    </row>
    <row r="488" spans="2:19" ht="78" customHeight="1">
      <c r="B488" s="6"/>
      <c r="C488" s="6"/>
      <c r="E488" s="6"/>
      <c r="F488" s="6"/>
      <c r="G488" s="6"/>
      <c r="H488" s="6"/>
      <c r="I488" s="6"/>
      <c r="J488" s="6"/>
      <c r="K488" s="6"/>
      <c r="L488" s="6"/>
      <c r="M488" s="6"/>
      <c r="N488" s="6"/>
      <c r="O488" s="6"/>
      <c r="P488" s="6"/>
      <c r="Q488" s="6"/>
      <c r="R488" s="6"/>
      <c r="S488" s="6"/>
    </row>
    <row r="489" spans="2:19" ht="78" customHeight="1">
      <c r="B489" s="6"/>
      <c r="C489" s="6"/>
      <c r="E489" s="6"/>
      <c r="F489" s="6"/>
      <c r="G489" s="6"/>
      <c r="H489" s="6"/>
      <c r="I489" s="6"/>
      <c r="J489" s="6"/>
      <c r="K489" s="6"/>
      <c r="L489" s="6"/>
      <c r="M489" s="6"/>
      <c r="N489" s="6"/>
      <c r="O489" s="6"/>
      <c r="P489" s="6"/>
      <c r="Q489" s="6"/>
      <c r="R489" s="6"/>
      <c r="S489" s="6"/>
    </row>
  </sheetData>
  <mergeCells count="1275">
    <mergeCell ref="A272:C272"/>
    <mergeCell ref="D272:S272"/>
    <mergeCell ref="A273:B275"/>
    <mergeCell ref="C273:C275"/>
    <mergeCell ref="F273:G273"/>
    <mergeCell ref="H273:K273"/>
    <mergeCell ref="M273:S273"/>
    <mergeCell ref="F274:G274"/>
    <mergeCell ref="H274:K274"/>
    <mergeCell ref="M274:S275"/>
    <mergeCell ref="F275:G275"/>
    <mergeCell ref="H275:K275"/>
    <mergeCell ref="F177:G177"/>
    <mergeCell ref="H177:K177"/>
    <mergeCell ref="M177:S177"/>
    <mergeCell ref="A177:B179"/>
    <mergeCell ref="C177:C179"/>
    <mergeCell ref="F178:G178"/>
    <mergeCell ref="H178:K178"/>
    <mergeCell ref="M178:S179"/>
    <mergeCell ref="A253:B255"/>
    <mergeCell ref="A120:B122"/>
    <mergeCell ref="C120:C122"/>
    <mergeCell ref="F120:G120"/>
    <mergeCell ref="H120:K120"/>
    <mergeCell ref="M120:S120"/>
    <mergeCell ref="F121:G121"/>
    <mergeCell ref="H121:K121"/>
    <mergeCell ref="M121:S122"/>
    <mergeCell ref="F122:G122"/>
    <mergeCell ref="H122:K122"/>
    <mergeCell ref="A171:B173"/>
    <mergeCell ref="C171:C173"/>
    <mergeCell ref="F171:G171"/>
    <mergeCell ref="H171:K171"/>
    <mergeCell ref="M171:S171"/>
    <mergeCell ref="F172:G172"/>
    <mergeCell ref="H172:K172"/>
    <mergeCell ref="M172:S173"/>
    <mergeCell ref="F173:G173"/>
    <mergeCell ref="H173:K173"/>
    <mergeCell ref="H152:K152"/>
    <mergeCell ref="Q161:R161"/>
    <mergeCell ref="H169:K169"/>
    <mergeCell ref="M169:S170"/>
    <mergeCell ref="F133:G133"/>
    <mergeCell ref="H145:K145"/>
    <mergeCell ref="Q142:R142"/>
    <mergeCell ref="M174:S174"/>
    <mergeCell ref="F175:G175"/>
    <mergeCell ref="H175:K175"/>
    <mergeCell ref="M175:S176"/>
    <mergeCell ref="A174:B176"/>
    <mergeCell ref="C174:C176"/>
    <mergeCell ref="F174:G174"/>
    <mergeCell ref="C80:C82"/>
    <mergeCell ref="F131:G131"/>
    <mergeCell ref="F230:G230"/>
    <mergeCell ref="H230:K230"/>
    <mergeCell ref="F232:G232"/>
    <mergeCell ref="C250:C251"/>
    <mergeCell ref="H148:K148"/>
    <mergeCell ref="Q148:R148"/>
    <mergeCell ref="F149:G149"/>
    <mergeCell ref="H149:K149"/>
    <mergeCell ref="Q149:R149"/>
    <mergeCell ref="F150:G150"/>
    <mergeCell ref="H150:K150"/>
    <mergeCell ref="F203:G203"/>
    <mergeCell ref="H135:K135"/>
    <mergeCell ref="Q147:R147"/>
    <mergeCell ref="F179:G179"/>
    <mergeCell ref="H179:K179"/>
    <mergeCell ref="F201:G201"/>
    <mergeCell ref="H201:K201"/>
    <mergeCell ref="F176:G176"/>
    <mergeCell ref="H176:K176"/>
    <mergeCell ref="G408:H408"/>
    <mergeCell ref="I408:L408"/>
    <mergeCell ref="M408:S408"/>
    <mergeCell ref="H412:K412"/>
    <mergeCell ref="F416:G418"/>
    <mergeCell ref="H416:K418"/>
    <mergeCell ref="N416:S416"/>
    <mergeCell ref="F170:G170"/>
    <mergeCell ref="H170:K170"/>
    <mergeCell ref="Q146:R146"/>
    <mergeCell ref="E277:E279"/>
    <mergeCell ref="F277:G279"/>
    <mergeCell ref="H277:K279"/>
    <mergeCell ref="L277:L279"/>
    <mergeCell ref="M277:M279"/>
    <mergeCell ref="N277:S277"/>
    <mergeCell ref="N278:O278"/>
    <mergeCell ref="P278:R278"/>
    <mergeCell ref="S278:S279"/>
    <mergeCell ref="Q279:R279"/>
    <mergeCell ref="S258:S259"/>
    <mergeCell ref="F303:G303"/>
    <mergeCell ref="Q397:R397"/>
    <mergeCell ref="Q259:R259"/>
    <mergeCell ref="L257:L259"/>
    <mergeCell ref="M257:M259"/>
    <mergeCell ref="H423:K423"/>
    <mergeCell ref="Q423:R423"/>
    <mergeCell ref="F424:G424"/>
    <mergeCell ref="H424:K424"/>
    <mergeCell ref="F419:G419"/>
    <mergeCell ref="H419:K419"/>
    <mergeCell ref="Q421:R421"/>
    <mergeCell ref="F421:G421"/>
    <mergeCell ref="H421:K421"/>
    <mergeCell ref="Q419:R419"/>
    <mergeCell ref="F420:G420"/>
    <mergeCell ref="H420:K420"/>
    <mergeCell ref="N417:O417"/>
    <mergeCell ref="P417:R417"/>
    <mergeCell ref="Q424:R424"/>
    <mergeCell ref="L416:L418"/>
    <mergeCell ref="M416:M418"/>
    <mergeCell ref="I384:L384"/>
    <mergeCell ref="B415:R415"/>
    <mergeCell ref="N367:S367"/>
    <mergeCell ref="N368:O368"/>
    <mergeCell ref="S417:S418"/>
    <mergeCell ref="Q418:R418"/>
    <mergeCell ref="Q420:R420"/>
    <mergeCell ref="E409:F409"/>
    <mergeCell ref="G409:H409"/>
    <mergeCell ref="I409:L409"/>
    <mergeCell ref="M409:S410"/>
    <mergeCell ref="E410:F410"/>
    <mergeCell ref="G410:H410"/>
    <mergeCell ref="H209:K209"/>
    <mergeCell ref="Q209:R209"/>
    <mergeCell ref="F412:G412"/>
    <mergeCell ref="I410:L410"/>
    <mergeCell ref="D407:L407"/>
    <mergeCell ref="M407:Q407"/>
    <mergeCell ref="R407:S407"/>
    <mergeCell ref="H281:I281"/>
    <mergeCell ref="J281:K281"/>
    <mergeCell ref="H371:K371"/>
    <mergeCell ref="Q374:R374"/>
    <mergeCell ref="Q372:R372"/>
    <mergeCell ref="Q373:R373"/>
    <mergeCell ref="B366:S366"/>
    <mergeCell ref="Q376:R376"/>
    <mergeCell ref="Q354:R354"/>
    <mergeCell ref="F209:G209"/>
    <mergeCell ref="B298:R298"/>
    <mergeCell ref="F371:G371"/>
    <mergeCell ref="F374:G374"/>
    <mergeCell ref="H374:K374"/>
    <mergeCell ref="F348:G348"/>
    <mergeCell ref="E359:F359"/>
    <mergeCell ref="Q377:R377"/>
    <mergeCell ref="F378:G378"/>
    <mergeCell ref="Q244:R244"/>
    <mergeCell ref="H378:K378"/>
    <mergeCell ref="F400:G400"/>
    <mergeCell ref="F401:G401"/>
    <mergeCell ref="F402:G402"/>
    <mergeCell ref="F403:G403"/>
    <mergeCell ref="H400:K400"/>
    <mergeCell ref="H401:K401"/>
    <mergeCell ref="H402:K402"/>
    <mergeCell ref="H403:K403"/>
    <mergeCell ref="Q400:R400"/>
    <mergeCell ref="Q401:R401"/>
    <mergeCell ref="Q402:R402"/>
    <mergeCell ref="F394:G394"/>
    <mergeCell ref="H394:K394"/>
    <mergeCell ref="B390:R390"/>
    <mergeCell ref="A391:B393"/>
    <mergeCell ref="H354:K354"/>
    <mergeCell ref="Q347:R347"/>
    <mergeCell ref="F349:G349"/>
    <mergeCell ref="H349:K349"/>
    <mergeCell ref="Q349:R349"/>
    <mergeCell ref="F347:G347"/>
    <mergeCell ref="H347:K347"/>
    <mergeCell ref="F367:G369"/>
    <mergeCell ref="G384:H384"/>
    <mergeCell ref="H367:K369"/>
    <mergeCell ref="L367:L369"/>
    <mergeCell ref="M367:M369"/>
    <mergeCell ref="F350:G350"/>
    <mergeCell ref="F354:G354"/>
    <mergeCell ref="F210:G210"/>
    <mergeCell ref="H64:K64"/>
    <mergeCell ref="Q64:R64"/>
    <mergeCell ref="M215:S215"/>
    <mergeCell ref="M216:S217"/>
    <mergeCell ref="H210:K210"/>
    <mergeCell ref="F376:G376"/>
    <mergeCell ref="H376:K376"/>
    <mergeCell ref="F375:G375"/>
    <mergeCell ref="Q371:R371"/>
    <mergeCell ref="A367:B369"/>
    <mergeCell ref="F227:G227"/>
    <mergeCell ref="H227:K227"/>
    <mergeCell ref="Q227:R227"/>
    <mergeCell ref="F64:G64"/>
    <mergeCell ref="H244:K244"/>
    <mergeCell ref="H353:K353"/>
    <mergeCell ref="F353:G353"/>
    <mergeCell ref="F346:G346"/>
    <mergeCell ref="H346:K346"/>
    <mergeCell ref="Q346:R346"/>
    <mergeCell ref="Q345:R345"/>
    <mergeCell ref="H348:K348"/>
    <mergeCell ref="F364:G364"/>
    <mergeCell ref="H364:K364"/>
    <mergeCell ref="F372:G372"/>
    <mergeCell ref="H372:K372"/>
    <mergeCell ref="F373:G373"/>
    <mergeCell ref="H373:K373"/>
    <mergeCell ref="Q350:R350"/>
    <mergeCell ref="C337:C339"/>
    <mergeCell ref="F337:G337"/>
    <mergeCell ref="F338:G338"/>
    <mergeCell ref="Q348:R348"/>
    <mergeCell ref="M338:S339"/>
    <mergeCell ref="F345:G345"/>
    <mergeCell ref="H345:K345"/>
    <mergeCell ref="F351:G351"/>
    <mergeCell ref="H351:K351"/>
    <mergeCell ref="F339:G339"/>
    <mergeCell ref="H339:K339"/>
    <mergeCell ref="Q403:R403"/>
    <mergeCell ref="F327:G327"/>
    <mergeCell ref="H327:K327"/>
    <mergeCell ref="Q327:R327"/>
    <mergeCell ref="A336:C336"/>
    <mergeCell ref="D336:S336"/>
    <mergeCell ref="A337:B339"/>
    <mergeCell ref="H375:K375"/>
    <mergeCell ref="Q375:R375"/>
    <mergeCell ref="D358:L358"/>
    <mergeCell ref="M358:Q358"/>
    <mergeCell ref="R358:S358"/>
    <mergeCell ref="A359:B361"/>
    <mergeCell ref="C359:C361"/>
    <mergeCell ref="C367:C369"/>
    <mergeCell ref="D367:D369"/>
    <mergeCell ref="E367:E369"/>
    <mergeCell ref="M364:S365"/>
    <mergeCell ref="F365:G365"/>
    <mergeCell ref="H365:K365"/>
    <mergeCell ref="E360:F360"/>
    <mergeCell ref="A362:C362"/>
    <mergeCell ref="D362:S362"/>
    <mergeCell ref="A363:B365"/>
    <mergeCell ref="F363:G363"/>
    <mergeCell ref="H363:K363"/>
    <mergeCell ref="M363:S363"/>
    <mergeCell ref="A358:C358"/>
    <mergeCell ref="F355:G355"/>
    <mergeCell ref="H355:K355"/>
    <mergeCell ref="Q355:R355"/>
    <mergeCell ref="G359:H359"/>
    <mergeCell ref="I359:L359"/>
    <mergeCell ref="M359:S359"/>
    <mergeCell ref="C363:C365"/>
    <mergeCell ref="Q356:R356"/>
    <mergeCell ref="F352:G352"/>
    <mergeCell ref="H352:K352"/>
    <mergeCell ref="G360:H360"/>
    <mergeCell ref="I360:L360"/>
    <mergeCell ref="M360:S361"/>
    <mergeCell ref="E361:F361"/>
    <mergeCell ref="G361:H361"/>
    <mergeCell ref="I361:L361"/>
    <mergeCell ref="F356:G356"/>
    <mergeCell ref="H356:K356"/>
    <mergeCell ref="A332:C332"/>
    <mergeCell ref="D332:L332"/>
    <mergeCell ref="M332:Q332"/>
    <mergeCell ref="F344:G344"/>
    <mergeCell ref="H344:K344"/>
    <mergeCell ref="Q344:R344"/>
    <mergeCell ref="A341:B343"/>
    <mergeCell ref="C341:C343"/>
    <mergeCell ref="D341:D343"/>
    <mergeCell ref="E341:E343"/>
    <mergeCell ref="F341:G343"/>
    <mergeCell ref="H341:K343"/>
    <mergeCell ref="L341:L343"/>
    <mergeCell ref="M341:M343"/>
    <mergeCell ref="N341:S341"/>
    <mergeCell ref="N342:O342"/>
    <mergeCell ref="P342:R342"/>
    <mergeCell ref="A333:B335"/>
    <mergeCell ref="C333:C335"/>
    <mergeCell ref="E333:F333"/>
    <mergeCell ref="G333:H333"/>
    <mergeCell ref="I333:L333"/>
    <mergeCell ref="H330:K330"/>
    <mergeCell ref="Q330:R330"/>
    <mergeCell ref="F329:G329"/>
    <mergeCell ref="H329:K329"/>
    <mergeCell ref="Q329:R329"/>
    <mergeCell ref="F328:G328"/>
    <mergeCell ref="H328:K328"/>
    <mergeCell ref="Q328:R328"/>
    <mergeCell ref="F282:G282"/>
    <mergeCell ref="H304:K304"/>
    <mergeCell ref="H305:K305"/>
    <mergeCell ref="Q304:R304"/>
    <mergeCell ref="Q305:R305"/>
    <mergeCell ref="N258:O258"/>
    <mergeCell ref="F260:G260"/>
    <mergeCell ref="H260:K260"/>
    <mergeCell ref="Q260:R260"/>
    <mergeCell ref="Q284:R284"/>
    <mergeCell ref="F268:G268"/>
    <mergeCell ref="H268:K268"/>
    <mergeCell ref="D252:S252"/>
    <mergeCell ref="D181:D183"/>
    <mergeCell ref="H68:K68"/>
    <mergeCell ref="F215:G215"/>
    <mergeCell ref="H193:K193"/>
    <mergeCell ref="H194:K194"/>
    <mergeCell ref="P258:R258"/>
    <mergeCell ref="H202:K202"/>
    <mergeCell ref="Q157:R157"/>
    <mergeCell ref="Q68:R68"/>
    <mergeCell ref="F158:G158"/>
    <mergeCell ref="H158:K158"/>
    <mergeCell ref="F159:G159"/>
    <mergeCell ref="H159:K159"/>
    <mergeCell ref="F163:G163"/>
    <mergeCell ref="H163:K163"/>
    <mergeCell ref="M238:S239"/>
    <mergeCell ref="N257:S257"/>
    <mergeCell ref="H233:K233"/>
    <mergeCell ref="F234:G234"/>
    <mergeCell ref="H234:K234"/>
    <mergeCell ref="B256:R256"/>
    <mergeCell ref="A257:B259"/>
    <mergeCell ref="C257:C259"/>
    <mergeCell ref="D257:D259"/>
    <mergeCell ref="E257:E259"/>
    <mergeCell ref="F257:G259"/>
    <mergeCell ref="R246:S246"/>
    <mergeCell ref="F253:G253"/>
    <mergeCell ref="F244:G244"/>
    <mergeCell ref="F148:G148"/>
    <mergeCell ref="H151:K151"/>
    <mergeCell ref="A311:C311"/>
    <mergeCell ref="D311:L311"/>
    <mergeCell ref="M311:Q311"/>
    <mergeCell ref="R311:S311"/>
    <mergeCell ref="A312:B314"/>
    <mergeCell ref="C312:C314"/>
    <mergeCell ref="E312:F312"/>
    <mergeCell ref="G312:H312"/>
    <mergeCell ref="I312:L312"/>
    <mergeCell ref="M312:S312"/>
    <mergeCell ref="E313:F313"/>
    <mergeCell ref="G313:H313"/>
    <mergeCell ref="I313:L313"/>
    <mergeCell ref="M313:S314"/>
    <mergeCell ref="E314:F314"/>
    <mergeCell ref="G314:H314"/>
    <mergeCell ref="I314:L314"/>
    <mergeCell ref="F70:G70"/>
    <mergeCell ref="F71:G71"/>
    <mergeCell ref="F72:G72"/>
    <mergeCell ref="F73:G73"/>
    <mergeCell ref="F74:G74"/>
    <mergeCell ref="F75:G75"/>
    <mergeCell ref="F76:G76"/>
    <mergeCell ref="F77:G77"/>
    <mergeCell ref="H71:K71"/>
    <mergeCell ref="N241:S241"/>
    <mergeCell ref="H257:K259"/>
    <mergeCell ref="M237:S237"/>
    <mergeCell ref="F238:G238"/>
    <mergeCell ref="D236:S236"/>
    <mergeCell ref="C253:C255"/>
    <mergeCell ref="C241:C243"/>
    <mergeCell ref="M253:S253"/>
    <mergeCell ref="Q138:R138"/>
    <mergeCell ref="F155:G155"/>
    <mergeCell ref="F132:G132"/>
    <mergeCell ref="H132:K132"/>
    <mergeCell ref="F105:G105"/>
    <mergeCell ref="H105:K105"/>
    <mergeCell ref="Q105:R105"/>
    <mergeCell ref="N242:O242"/>
    <mergeCell ref="P242:R242"/>
    <mergeCell ref="S242:S243"/>
    <mergeCell ref="C240:S240"/>
    <mergeCell ref="Q243:R243"/>
    <mergeCell ref="H253:K253"/>
    <mergeCell ref="D250:D251"/>
    <mergeCell ref="Q224:R224"/>
    <mergeCell ref="B38:R38"/>
    <mergeCell ref="F108:G108"/>
    <mergeCell ref="H141:K141"/>
    <mergeCell ref="H108:K108"/>
    <mergeCell ref="Q108:R108"/>
    <mergeCell ref="F202:G202"/>
    <mergeCell ref="H107:K107"/>
    <mergeCell ref="Q165:R165"/>
    <mergeCell ref="F165:G165"/>
    <mergeCell ref="H165:K165"/>
    <mergeCell ref="Q183:R183"/>
    <mergeCell ref="H211:K211"/>
    <mergeCell ref="Q211:R211"/>
    <mergeCell ref="F160:G160"/>
    <mergeCell ref="H136:K136"/>
    <mergeCell ref="Q136:R136"/>
    <mergeCell ref="F138:G138"/>
    <mergeCell ref="H203:K203"/>
    <mergeCell ref="H160:K160"/>
    <mergeCell ref="F152:G152"/>
    <mergeCell ref="Q163:R163"/>
    <mergeCell ref="H102:K102"/>
    <mergeCell ref="F65:G65"/>
    <mergeCell ref="H65:K65"/>
    <mergeCell ref="H155:K155"/>
    <mergeCell ref="H134:K134"/>
    <mergeCell ref="Q134:R134"/>
    <mergeCell ref="F135:G135"/>
    <mergeCell ref="F147:G147"/>
    <mergeCell ref="F68:G68"/>
    <mergeCell ref="M87:S87"/>
    <mergeCell ref="H140:K140"/>
    <mergeCell ref="A252:C252"/>
    <mergeCell ref="F97:G97"/>
    <mergeCell ref="H97:K97"/>
    <mergeCell ref="Q97:R97"/>
    <mergeCell ref="F98:G98"/>
    <mergeCell ref="H98:K98"/>
    <mergeCell ref="Q98:R98"/>
    <mergeCell ref="B218:R218"/>
    <mergeCell ref="A181:B183"/>
    <mergeCell ref="C181:C183"/>
    <mergeCell ref="A241:B243"/>
    <mergeCell ref="A246:C246"/>
    <mergeCell ref="D246:L246"/>
    <mergeCell ref="M246:Q246"/>
    <mergeCell ref="E181:E183"/>
    <mergeCell ref="F181:G183"/>
    <mergeCell ref="H181:K183"/>
    <mergeCell ref="L181:L183"/>
    <mergeCell ref="M181:M183"/>
    <mergeCell ref="A236:C236"/>
    <mergeCell ref="F224:G224"/>
    <mergeCell ref="F237:G237"/>
    <mergeCell ref="H237:K237"/>
    <mergeCell ref="F222:G222"/>
    <mergeCell ref="H222:K222"/>
    <mergeCell ref="A237:B239"/>
    <mergeCell ref="C237:C239"/>
    <mergeCell ref="H224:K224"/>
    <mergeCell ref="F223:G223"/>
    <mergeCell ref="F233:G233"/>
    <mergeCell ref="H232:K232"/>
    <mergeCell ref="F208:G208"/>
    <mergeCell ref="F231:G231"/>
    <mergeCell ref="H238:K238"/>
    <mergeCell ref="F239:G239"/>
    <mergeCell ref="H239:K239"/>
    <mergeCell ref="A214:C214"/>
    <mergeCell ref="D214:S214"/>
    <mergeCell ref="A215:B217"/>
    <mergeCell ref="C219:C221"/>
    <mergeCell ref="F219:G221"/>
    <mergeCell ref="H216:K216"/>
    <mergeCell ref="H228:K228"/>
    <mergeCell ref="H229:K229"/>
    <mergeCell ref="F228:G228"/>
    <mergeCell ref="F229:G229"/>
    <mergeCell ref="Q226:R226"/>
    <mergeCell ref="H231:K231"/>
    <mergeCell ref="F225:G225"/>
    <mergeCell ref="H225:K225"/>
    <mergeCell ref="Q225:R225"/>
    <mergeCell ref="Q221:R221"/>
    <mergeCell ref="H223:K223"/>
    <mergeCell ref="Q223:R223"/>
    <mergeCell ref="A219:B221"/>
    <mergeCell ref="D219:D221"/>
    <mergeCell ref="F226:G226"/>
    <mergeCell ref="H226:K226"/>
    <mergeCell ref="A289:C289"/>
    <mergeCell ref="D289:S289"/>
    <mergeCell ref="Q302:R302"/>
    <mergeCell ref="A299:B301"/>
    <mergeCell ref="C299:C301"/>
    <mergeCell ref="D299:D301"/>
    <mergeCell ref="E299:E301"/>
    <mergeCell ref="F299:G301"/>
    <mergeCell ref="H299:K301"/>
    <mergeCell ref="F261:G261"/>
    <mergeCell ref="H261:K261"/>
    <mergeCell ref="Q261:R261"/>
    <mergeCell ref="A294:C294"/>
    <mergeCell ref="D294:S294"/>
    <mergeCell ref="A295:B297"/>
    <mergeCell ref="N300:O300"/>
    <mergeCell ref="Q303:R303"/>
    <mergeCell ref="F284:G284"/>
    <mergeCell ref="Q282:R282"/>
    <mergeCell ref="F302:G302"/>
    <mergeCell ref="B276:R276"/>
    <mergeCell ref="A277:B279"/>
    <mergeCell ref="C277:C279"/>
    <mergeCell ref="D277:D279"/>
    <mergeCell ref="F280:G280"/>
    <mergeCell ref="H280:K280"/>
    <mergeCell ref="Q280:R280"/>
    <mergeCell ref="F281:G281"/>
    <mergeCell ref="Q281:R281"/>
    <mergeCell ref="J282:K282"/>
    <mergeCell ref="C295:C297"/>
    <mergeCell ref="H303:K303"/>
    <mergeCell ref="H370:K370"/>
    <mergeCell ref="Q370:R370"/>
    <mergeCell ref="F207:G207"/>
    <mergeCell ref="H207:K207"/>
    <mergeCell ref="F217:G217"/>
    <mergeCell ref="Q208:R208"/>
    <mergeCell ref="H264:K264"/>
    <mergeCell ref="Q264:R264"/>
    <mergeCell ref="F262:G262"/>
    <mergeCell ref="H262:K262"/>
    <mergeCell ref="H269:K269"/>
    <mergeCell ref="Q269:R269"/>
    <mergeCell ref="F283:G283"/>
    <mergeCell ref="H283:K283"/>
    <mergeCell ref="Q283:R283"/>
    <mergeCell ref="F254:G254"/>
    <mergeCell ref="H254:K254"/>
    <mergeCell ref="M254:S255"/>
    <mergeCell ref="F255:G255"/>
    <mergeCell ref="H255:K255"/>
    <mergeCell ref="M248:S249"/>
    <mergeCell ref="Q210:R210"/>
    <mergeCell ref="G292:H292"/>
    <mergeCell ref="F264:G264"/>
    <mergeCell ref="I292:L292"/>
    <mergeCell ref="M317:S318"/>
    <mergeCell ref="F318:G318"/>
    <mergeCell ref="F307:G307"/>
    <mergeCell ref="H308:K308"/>
    <mergeCell ref="F304:G304"/>
    <mergeCell ref="F305:G305"/>
    <mergeCell ref="H302:K302"/>
    <mergeCell ref="Q152:R152"/>
    <mergeCell ref="F153:G153"/>
    <mergeCell ref="Q141:R141"/>
    <mergeCell ref="F142:G142"/>
    <mergeCell ref="H142:K142"/>
    <mergeCell ref="Q201:R201"/>
    <mergeCell ref="Q212:R212"/>
    <mergeCell ref="H215:K215"/>
    <mergeCell ref="Q184:R184"/>
    <mergeCell ref="Q185:R185"/>
    <mergeCell ref="Q192:R192"/>
    <mergeCell ref="H168:K168"/>
    <mergeCell ref="M168:S168"/>
    <mergeCell ref="F169:G169"/>
    <mergeCell ref="Q198:R198"/>
    <mergeCell ref="H208:K208"/>
    <mergeCell ref="N182:O182"/>
    <mergeCell ref="P182:R182"/>
    <mergeCell ref="S182:S183"/>
    <mergeCell ref="F211:G211"/>
    <mergeCell ref="H143:K143"/>
    <mergeCell ref="Q200:R200"/>
    <mergeCell ref="Q207:R207"/>
    <mergeCell ref="Q153:R153"/>
    <mergeCell ref="H156:K156"/>
    <mergeCell ref="Q156:R156"/>
    <mergeCell ref="F157:G157"/>
    <mergeCell ref="H157:K157"/>
    <mergeCell ref="Q151:R151"/>
    <mergeCell ref="F118:G118"/>
    <mergeCell ref="H118:K118"/>
    <mergeCell ref="M118:S119"/>
    <mergeCell ref="F119:G119"/>
    <mergeCell ref="H119:K119"/>
    <mergeCell ref="Q132:R132"/>
    <mergeCell ref="F127:G127"/>
    <mergeCell ref="H127:K127"/>
    <mergeCell ref="Q127:R127"/>
    <mergeCell ref="F128:G128"/>
    <mergeCell ref="H128:K128"/>
    <mergeCell ref="Q128:R128"/>
    <mergeCell ref="H131:K131"/>
    <mergeCell ref="Q155:R155"/>
    <mergeCell ref="F156:G156"/>
    <mergeCell ref="Q133:R133"/>
    <mergeCell ref="F134:G134"/>
    <mergeCell ref="F130:G130"/>
    <mergeCell ref="H130:K130"/>
    <mergeCell ref="Q130:R130"/>
    <mergeCell ref="Q131:R131"/>
    <mergeCell ref="Q135:R135"/>
    <mergeCell ref="F136:G136"/>
    <mergeCell ref="H138:K138"/>
    <mergeCell ref="Q144:R144"/>
    <mergeCell ref="F145:G145"/>
    <mergeCell ref="Q154:R154"/>
    <mergeCell ref="F140:G140"/>
    <mergeCell ref="Q140:R140"/>
    <mergeCell ref="F141:G141"/>
    <mergeCell ref="Q150:R150"/>
    <mergeCell ref="F151:G151"/>
    <mergeCell ref="H204:K204"/>
    <mergeCell ref="F143:G143"/>
    <mergeCell ref="Q145:R145"/>
    <mergeCell ref="Q139:R139"/>
    <mergeCell ref="H99:K99"/>
    <mergeCell ref="Q99:R99"/>
    <mergeCell ref="H198:K198"/>
    <mergeCell ref="A167:C167"/>
    <mergeCell ref="D167:S167"/>
    <mergeCell ref="A168:B170"/>
    <mergeCell ref="C168:C170"/>
    <mergeCell ref="H49:K49"/>
    <mergeCell ref="F129:G129"/>
    <mergeCell ref="H129:K129"/>
    <mergeCell ref="Q129:R129"/>
    <mergeCell ref="A113:B115"/>
    <mergeCell ref="C113:C115"/>
    <mergeCell ref="I114:L114"/>
    <mergeCell ref="M114:S115"/>
    <mergeCell ref="E115:F115"/>
    <mergeCell ref="G115:H115"/>
    <mergeCell ref="I115:L115"/>
    <mergeCell ref="A111:C111"/>
    <mergeCell ref="D111:S111"/>
    <mergeCell ref="E124:E126"/>
    <mergeCell ref="F124:G126"/>
    <mergeCell ref="H124:K126"/>
    <mergeCell ref="L124:L126"/>
    <mergeCell ref="M124:M126"/>
    <mergeCell ref="N124:S124"/>
    <mergeCell ref="A112:C112"/>
    <mergeCell ref="D112:L112"/>
    <mergeCell ref="M112:Q112"/>
    <mergeCell ref="Q143:R143"/>
    <mergeCell ref="F144:G144"/>
    <mergeCell ref="H144:K144"/>
    <mergeCell ref="A91:B93"/>
    <mergeCell ref="C91:C93"/>
    <mergeCell ref="Q53:R53"/>
    <mergeCell ref="F139:G139"/>
    <mergeCell ref="F50:G50"/>
    <mergeCell ref="N125:O125"/>
    <mergeCell ref="P125:R125"/>
    <mergeCell ref="S125:S126"/>
    <mergeCell ref="Q126:R126"/>
    <mergeCell ref="D116:S116"/>
    <mergeCell ref="F117:G117"/>
    <mergeCell ref="H117:K117"/>
    <mergeCell ref="M117:S117"/>
    <mergeCell ref="E113:F113"/>
    <mergeCell ref="G113:H113"/>
    <mergeCell ref="I113:L113"/>
    <mergeCell ref="B123:R123"/>
    <mergeCell ref="A124:B126"/>
    <mergeCell ref="C124:C126"/>
    <mergeCell ref="D124:D126"/>
    <mergeCell ref="M113:S113"/>
    <mergeCell ref="E114:F114"/>
    <mergeCell ref="G114:H114"/>
    <mergeCell ref="Q50:R50"/>
    <mergeCell ref="H53:K53"/>
    <mergeCell ref="F53:G53"/>
    <mergeCell ref="R79:S79"/>
    <mergeCell ref="M91:M93"/>
    <mergeCell ref="F104:G104"/>
    <mergeCell ref="F137:G137"/>
    <mergeCell ref="D31:S31"/>
    <mergeCell ref="H39:K41"/>
    <mergeCell ref="L39:L41"/>
    <mergeCell ref="Q49:R49"/>
    <mergeCell ref="F46:G46"/>
    <mergeCell ref="H46:K46"/>
    <mergeCell ref="Q46:R46"/>
    <mergeCell ref="Q45:R45"/>
    <mergeCell ref="R112:S112"/>
    <mergeCell ref="F49:G49"/>
    <mergeCell ref="H50:K50"/>
    <mergeCell ref="C35:C37"/>
    <mergeCell ref="P40:R40"/>
    <mergeCell ref="A39:B41"/>
    <mergeCell ref="C39:C41"/>
    <mergeCell ref="F37:G37"/>
    <mergeCell ref="H37:K37"/>
    <mergeCell ref="D39:D41"/>
    <mergeCell ref="E39:E41"/>
    <mergeCell ref="M33:S34"/>
    <mergeCell ref="S40:S41"/>
    <mergeCell ref="Q41:R41"/>
    <mergeCell ref="Q42:R42"/>
    <mergeCell ref="F39:G41"/>
    <mergeCell ref="F42:G42"/>
    <mergeCell ref="F33:G33"/>
    <mergeCell ref="H33:K33"/>
    <mergeCell ref="H34:K34"/>
    <mergeCell ref="Q94:R94"/>
    <mergeCell ref="F96:G96"/>
    <mergeCell ref="H96:K96"/>
    <mergeCell ref="A87:B89"/>
    <mergeCell ref="H137:K137"/>
    <mergeCell ref="F51:G51"/>
    <mergeCell ref="H51:K51"/>
    <mergeCell ref="Q51:R51"/>
    <mergeCell ref="H133:K133"/>
    <mergeCell ref="A116:C116"/>
    <mergeCell ref="A117:B119"/>
    <mergeCell ref="C117:C119"/>
    <mergeCell ref="F43:G43"/>
    <mergeCell ref="F94:G94"/>
    <mergeCell ref="H94:K94"/>
    <mergeCell ref="H91:K93"/>
    <mergeCell ref="L91:L93"/>
    <mergeCell ref="G82:H82"/>
    <mergeCell ref="I82:L82"/>
    <mergeCell ref="H106:K106"/>
    <mergeCell ref="Q43:R43"/>
    <mergeCell ref="Q44:R44"/>
    <mergeCell ref="F47:G47"/>
    <mergeCell ref="F48:G48"/>
    <mergeCell ref="H47:K47"/>
    <mergeCell ref="H48:K48"/>
    <mergeCell ref="Q47:R47"/>
    <mergeCell ref="Q48:R48"/>
    <mergeCell ref="F44:G44"/>
    <mergeCell ref="F45:G45"/>
    <mergeCell ref="H44:K44"/>
    <mergeCell ref="H45:K45"/>
    <mergeCell ref="D91:D93"/>
    <mergeCell ref="E91:E93"/>
    <mergeCell ref="F99:G99"/>
    <mergeCell ref="A56:C56"/>
    <mergeCell ref="I28:L28"/>
    <mergeCell ref="E29:F29"/>
    <mergeCell ref="G29:H29"/>
    <mergeCell ref="I29:L29"/>
    <mergeCell ref="E30:F30"/>
    <mergeCell ref="H87:K87"/>
    <mergeCell ref="F88:G88"/>
    <mergeCell ref="H88:K88"/>
    <mergeCell ref="Q103:R103"/>
    <mergeCell ref="F107:G107"/>
    <mergeCell ref="M27:Q27"/>
    <mergeCell ref="C87:C89"/>
    <mergeCell ref="C28:C30"/>
    <mergeCell ref="M88:S89"/>
    <mergeCell ref="F89:G89"/>
    <mergeCell ref="H89:K89"/>
    <mergeCell ref="Q106:R106"/>
    <mergeCell ref="F106:G106"/>
    <mergeCell ref="M28:S28"/>
    <mergeCell ref="M29:S30"/>
    <mergeCell ref="Q102:R102"/>
    <mergeCell ref="E28:F28"/>
    <mergeCell ref="G28:H28"/>
    <mergeCell ref="F103:G103"/>
    <mergeCell ref="Q101:R101"/>
    <mergeCell ref="F102:G102"/>
    <mergeCell ref="G30:H30"/>
    <mergeCell ref="I30:L30"/>
    <mergeCell ref="M39:M41"/>
    <mergeCell ref="N39:S39"/>
    <mergeCell ref="N40:O40"/>
    <mergeCell ref="A31:C31"/>
    <mergeCell ref="H20:K20"/>
    <mergeCell ref="H21:K21"/>
    <mergeCell ref="F20:G20"/>
    <mergeCell ref="F52:G52"/>
    <mergeCell ref="H52:K52"/>
    <mergeCell ref="F54:G54"/>
    <mergeCell ref="H54:K54"/>
    <mergeCell ref="Q54:R54"/>
    <mergeCell ref="Q52:R52"/>
    <mergeCell ref="F23:G23"/>
    <mergeCell ref="H23:K23"/>
    <mergeCell ref="Q23:R23"/>
    <mergeCell ref="H104:K104"/>
    <mergeCell ref="Q104:R104"/>
    <mergeCell ref="F87:G87"/>
    <mergeCell ref="N91:S91"/>
    <mergeCell ref="N92:O92"/>
    <mergeCell ref="P92:R92"/>
    <mergeCell ref="S92:S93"/>
    <mergeCell ref="Q93:R93"/>
    <mergeCell ref="F24:G24"/>
    <mergeCell ref="B90:R90"/>
    <mergeCell ref="F91:G93"/>
    <mergeCell ref="Q96:R96"/>
    <mergeCell ref="F95:G95"/>
    <mergeCell ref="H95:K95"/>
    <mergeCell ref="Q95:R95"/>
    <mergeCell ref="F101:G101"/>
    <mergeCell ref="H101:K101"/>
    <mergeCell ref="C32:C34"/>
    <mergeCell ref="F32:G32"/>
    <mergeCell ref="H32:K32"/>
    <mergeCell ref="H25:K25"/>
    <mergeCell ref="Q25:R25"/>
    <mergeCell ref="Q21:R21"/>
    <mergeCell ref="A83:C83"/>
    <mergeCell ref="D83:S83"/>
    <mergeCell ref="A84:B86"/>
    <mergeCell ref="F84:G84"/>
    <mergeCell ref="H84:K84"/>
    <mergeCell ref="M84:S84"/>
    <mergeCell ref="F85:G85"/>
    <mergeCell ref="H85:K85"/>
    <mergeCell ref="M85:S86"/>
    <mergeCell ref="F86:G86"/>
    <mergeCell ref="H86:K86"/>
    <mergeCell ref="D79:L79"/>
    <mergeCell ref="M79:Q79"/>
    <mergeCell ref="A80:B82"/>
    <mergeCell ref="E80:F80"/>
    <mergeCell ref="G80:H80"/>
    <mergeCell ref="I80:L80"/>
    <mergeCell ref="M80:S80"/>
    <mergeCell ref="E81:F81"/>
    <mergeCell ref="G81:H81"/>
    <mergeCell ref="I81:L81"/>
    <mergeCell ref="A32:B34"/>
    <mergeCell ref="M81:S82"/>
    <mergeCell ref="E82:F82"/>
    <mergeCell ref="A28:B30"/>
    <mergeCell ref="A79:C79"/>
    <mergeCell ref="C84:C86"/>
    <mergeCell ref="M32:S32"/>
    <mergeCell ref="F34:G34"/>
    <mergeCell ref="M6:S6"/>
    <mergeCell ref="E7:F7"/>
    <mergeCell ref="G7:H7"/>
    <mergeCell ref="I7:L7"/>
    <mergeCell ref="M7:S8"/>
    <mergeCell ref="A27:C27"/>
    <mergeCell ref="E6:F6"/>
    <mergeCell ref="D9:S9"/>
    <mergeCell ref="F10:G10"/>
    <mergeCell ref="H10:K10"/>
    <mergeCell ref="M10:S10"/>
    <mergeCell ref="F11:G11"/>
    <mergeCell ref="M17:M19"/>
    <mergeCell ref="M14:S15"/>
    <mergeCell ref="F15:G15"/>
    <mergeCell ref="Q24:R24"/>
    <mergeCell ref="R27:S27"/>
    <mergeCell ref="D27:L27"/>
    <mergeCell ref="M11:S12"/>
    <mergeCell ref="F12:G12"/>
    <mergeCell ref="N17:S17"/>
    <mergeCell ref="H12:K12"/>
    <mergeCell ref="B16:R16"/>
    <mergeCell ref="H24:K24"/>
    <mergeCell ref="H15:K15"/>
    <mergeCell ref="F13:G13"/>
    <mergeCell ref="F21:G21"/>
    <mergeCell ref="F17:G19"/>
    <mergeCell ref="M13:S13"/>
    <mergeCell ref="F14:G14"/>
    <mergeCell ref="H14:K14"/>
    <mergeCell ref="F25:G25"/>
    <mergeCell ref="A2:S2"/>
    <mergeCell ref="A4:C4"/>
    <mergeCell ref="A5:C5"/>
    <mergeCell ref="A6:B8"/>
    <mergeCell ref="A9:C9"/>
    <mergeCell ref="A17:B19"/>
    <mergeCell ref="A10:B12"/>
    <mergeCell ref="A13:B15"/>
    <mergeCell ref="A3:C3"/>
    <mergeCell ref="P18:R18"/>
    <mergeCell ref="S18:S19"/>
    <mergeCell ref="Q19:R19"/>
    <mergeCell ref="Q20:R20"/>
    <mergeCell ref="D3:S3"/>
    <mergeCell ref="D4:S4"/>
    <mergeCell ref="D5:L5"/>
    <mergeCell ref="E8:F8"/>
    <mergeCell ref="G8:H8"/>
    <mergeCell ref="I8:L8"/>
    <mergeCell ref="N18:O18"/>
    <mergeCell ref="C17:C19"/>
    <mergeCell ref="D17:D19"/>
    <mergeCell ref="C13:C15"/>
    <mergeCell ref="H13:K13"/>
    <mergeCell ref="E17:E19"/>
    <mergeCell ref="H11:K11"/>
    <mergeCell ref="H17:K19"/>
    <mergeCell ref="L17:L19"/>
    <mergeCell ref="M5:Q5"/>
    <mergeCell ref="R5:S5"/>
    <mergeCell ref="G6:H6"/>
    <mergeCell ref="I6:L6"/>
    <mergeCell ref="C6:C8"/>
    <mergeCell ref="C10:C12"/>
    <mergeCell ref="F100:G100"/>
    <mergeCell ref="H100:K100"/>
    <mergeCell ref="Q100:R100"/>
    <mergeCell ref="H42:K42"/>
    <mergeCell ref="A247:B251"/>
    <mergeCell ref="E247:F247"/>
    <mergeCell ref="G247:H247"/>
    <mergeCell ref="I247:L247"/>
    <mergeCell ref="M247:S247"/>
    <mergeCell ref="E248:F248"/>
    <mergeCell ref="G248:H248"/>
    <mergeCell ref="I248:L248"/>
    <mergeCell ref="M250:S251"/>
    <mergeCell ref="E249:F249"/>
    <mergeCell ref="G249:H249"/>
    <mergeCell ref="I249:L249"/>
    <mergeCell ref="H43:K43"/>
    <mergeCell ref="A35:B37"/>
    <mergeCell ref="F35:G35"/>
    <mergeCell ref="H35:K35"/>
    <mergeCell ref="M35:S35"/>
    <mergeCell ref="F36:G36"/>
    <mergeCell ref="H36:K36"/>
    <mergeCell ref="M36:S37"/>
    <mergeCell ref="F22:G22"/>
    <mergeCell ref="H22:K22"/>
    <mergeCell ref="Q22:R22"/>
    <mergeCell ref="H103:K103"/>
    <mergeCell ref="H162:K162"/>
    <mergeCell ref="Q186:R186"/>
    <mergeCell ref="Q187:R187"/>
    <mergeCell ref="Q188:R188"/>
    <mergeCell ref="Q189:R189"/>
    <mergeCell ref="Q190:R190"/>
    <mergeCell ref="Q191:R191"/>
    <mergeCell ref="Q262:R262"/>
    <mergeCell ref="F198:G198"/>
    <mergeCell ref="F199:G199"/>
    <mergeCell ref="F200:G200"/>
    <mergeCell ref="H192:K192"/>
    <mergeCell ref="F197:G197"/>
    <mergeCell ref="H282:I282"/>
    <mergeCell ref="H235:K235"/>
    <mergeCell ref="Q235:R235"/>
    <mergeCell ref="F241:G243"/>
    <mergeCell ref="H241:K243"/>
    <mergeCell ref="L241:L243"/>
    <mergeCell ref="Q193:R193"/>
    <mergeCell ref="Q194:R194"/>
    <mergeCell ref="Q195:R195"/>
    <mergeCell ref="Q199:R199"/>
    <mergeCell ref="F191:G191"/>
    <mergeCell ref="F192:G192"/>
    <mergeCell ref="H191:K191"/>
    <mergeCell ref="E250:F251"/>
    <mergeCell ref="G250:H251"/>
    <mergeCell ref="I250:L251"/>
    <mergeCell ref="F263:G263"/>
    <mergeCell ref="H263:K263"/>
    <mergeCell ref="Q263:R263"/>
    <mergeCell ref="Q197:R197"/>
    <mergeCell ref="M292:S293"/>
    <mergeCell ref="E293:F293"/>
    <mergeCell ref="G293:H293"/>
    <mergeCell ref="I293:L293"/>
    <mergeCell ref="B319:R319"/>
    <mergeCell ref="H318:K318"/>
    <mergeCell ref="F323:G323"/>
    <mergeCell ref="H323:K323"/>
    <mergeCell ref="Q323:R323"/>
    <mergeCell ref="F295:G295"/>
    <mergeCell ref="L299:L301"/>
    <mergeCell ref="M299:M301"/>
    <mergeCell ref="N299:S299"/>
    <mergeCell ref="A320:B322"/>
    <mergeCell ref="C320:C322"/>
    <mergeCell ref="D320:D322"/>
    <mergeCell ref="E320:E322"/>
    <mergeCell ref="F320:G322"/>
    <mergeCell ref="H320:K322"/>
    <mergeCell ref="L320:L322"/>
    <mergeCell ref="M320:M322"/>
    <mergeCell ref="N320:S320"/>
    <mergeCell ref="N321:O321"/>
    <mergeCell ref="P321:R321"/>
    <mergeCell ref="A315:C315"/>
    <mergeCell ref="D315:S315"/>
    <mergeCell ref="A316:B318"/>
    <mergeCell ref="C316:C318"/>
    <mergeCell ref="F316:G316"/>
    <mergeCell ref="H316:K316"/>
    <mergeCell ref="M316:S316"/>
    <mergeCell ref="A310:C310"/>
    <mergeCell ref="A383:B385"/>
    <mergeCell ref="D310:S310"/>
    <mergeCell ref="F306:G306"/>
    <mergeCell ref="H306:K306"/>
    <mergeCell ref="Q306:R306"/>
    <mergeCell ref="S342:S343"/>
    <mergeCell ref="Q343:R343"/>
    <mergeCell ref="B340:R340"/>
    <mergeCell ref="R332:S332"/>
    <mergeCell ref="F324:G324"/>
    <mergeCell ref="H324:K324"/>
    <mergeCell ref="Q324:R324"/>
    <mergeCell ref="F325:G325"/>
    <mergeCell ref="H325:K325"/>
    <mergeCell ref="Q325:R325"/>
    <mergeCell ref="Q326:R326"/>
    <mergeCell ref="F326:G326"/>
    <mergeCell ref="E385:F385"/>
    <mergeCell ref="G385:H385"/>
    <mergeCell ref="M384:S385"/>
    <mergeCell ref="C383:C385"/>
    <mergeCell ref="F308:G308"/>
    <mergeCell ref="Q378:R378"/>
    <mergeCell ref="H307:K307"/>
    <mergeCell ref="Q307:R307"/>
    <mergeCell ref="P368:R368"/>
    <mergeCell ref="S368:S369"/>
    <mergeCell ref="Q369:R369"/>
    <mergeCell ref="F377:G377"/>
    <mergeCell ref="H377:K377"/>
    <mergeCell ref="F370:G370"/>
    <mergeCell ref="H295:K295"/>
    <mergeCell ref="M295:S295"/>
    <mergeCell ref="F296:G296"/>
    <mergeCell ref="H296:K296"/>
    <mergeCell ref="M296:S297"/>
    <mergeCell ref="F297:G297"/>
    <mergeCell ref="H297:K297"/>
    <mergeCell ref="S300:S301"/>
    <mergeCell ref="Q301:R301"/>
    <mergeCell ref="P300:R300"/>
    <mergeCell ref="Q351:R351"/>
    <mergeCell ref="Q352:R352"/>
    <mergeCell ref="Q353:R353"/>
    <mergeCell ref="H285:K285"/>
    <mergeCell ref="H286:K286"/>
    <mergeCell ref="Q285:R285"/>
    <mergeCell ref="Q286:R286"/>
    <mergeCell ref="H350:K350"/>
    <mergeCell ref="F285:G285"/>
    <mergeCell ref="F286:G286"/>
    <mergeCell ref="F317:G317"/>
    <mergeCell ref="M333:S333"/>
    <mergeCell ref="E334:F334"/>
    <mergeCell ref="G334:H334"/>
    <mergeCell ref="I334:L334"/>
    <mergeCell ref="M334:S335"/>
    <mergeCell ref="E335:F335"/>
    <mergeCell ref="G335:H335"/>
    <mergeCell ref="I335:L335"/>
    <mergeCell ref="H337:K337"/>
    <mergeCell ref="M337:S337"/>
    <mergeCell ref="F330:G330"/>
    <mergeCell ref="Q428:R428"/>
    <mergeCell ref="Q427:R427"/>
    <mergeCell ref="A408:B410"/>
    <mergeCell ref="C408:C410"/>
    <mergeCell ref="E408:F408"/>
    <mergeCell ref="Q395:R395"/>
    <mergeCell ref="Q394:R394"/>
    <mergeCell ref="H413:K413"/>
    <mergeCell ref="M413:S414"/>
    <mergeCell ref="F414:G414"/>
    <mergeCell ref="H414:K414"/>
    <mergeCell ref="M412:S412"/>
    <mergeCell ref="A411:C411"/>
    <mergeCell ref="D411:S411"/>
    <mergeCell ref="A412:B414"/>
    <mergeCell ref="C412:C414"/>
    <mergeCell ref="F413:G413"/>
    <mergeCell ref="Q396:R396"/>
    <mergeCell ref="A427:L427"/>
    <mergeCell ref="A428:L428"/>
    <mergeCell ref="A416:B418"/>
    <mergeCell ref="C416:C418"/>
    <mergeCell ref="D416:D418"/>
    <mergeCell ref="E416:E418"/>
    <mergeCell ref="F398:G398"/>
    <mergeCell ref="A406:C406"/>
    <mergeCell ref="D406:S406"/>
    <mergeCell ref="A407:C407"/>
    <mergeCell ref="F422:G422"/>
    <mergeCell ref="H422:K422"/>
    <mergeCell ref="Q422:R422"/>
    <mergeCell ref="F423:G423"/>
    <mergeCell ref="M388:S389"/>
    <mergeCell ref="F389:G389"/>
    <mergeCell ref="H389:K389"/>
    <mergeCell ref="A386:C386"/>
    <mergeCell ref="D386:S386"/>
    <mergeCell ref="C391:C393"/>
    <mergeCell ref="F395:G395"/>
    <mergeCell ref="F396:G396"/>
    <mergeCell ref="F397:G397"/>
    <mergeCell ref="H397:K397"/>
    <mergeCell ref="D391:D393"/>
    <mergeCell ref="E391:E393"/>
    <mergeCell ref="F391:G393"/>
    <mergeCell ref="H391:K393"/>
    <mergeCell ref="L391:L393"/>
    <mergeCell ref="M391:M393"/>
    <mergeCell ref="N391:S391"/>
    <mergeCell ref="N392:O392"/>
    <mergeCell ref="P392:R392"/>
    <mergeCell ref="S392:S393"/>
    <mergeCell ref="Q393:R393"/>
    <mergeCell ref="F188:G188"/>
    <mergeCell ref="H184:K184"/>
    <mergeCell ref="H185:K185"/>
    <mergeCell ref="H186:K186"/>
    <mergeCell ref="H187:K187"/>
    <mergeCell ref="H188:K188"/>
    <mergeCell ref="H189:K189"/>
    <mergeCell ref="F190:G190"/>
    <mergeCell ref="F189:G189"/>
    <mergeCell ref="H190:K190"/>
    <mergeCell ref="H174:K174"/>
    <mergeCell ref="A387:B389"/>
    <mergeCell ref="C387:C389"/>
    <mergeCell ref="F387:G387"/>
    <mergeCell ref="H387:K387"/>
    <mergeCell ref="H284:K284"/>
    <mergeCell ref="H317:K317"/>
    <mergeCell ref="H205:K205"/>
    <mergeCell ref="F206:G206"/>
    <mergeCell ref="H195:K195"/>
    <mergeCell ref="H196:K196"/>
    <mergeCell ref="H197:K197"/>
    <mergeCell ref="H219:K221"/>
    <mergeCell ref="H217:K217"/>
    <mergeCell ref="H199:K199"/>
    <mergeCell ref="H200:K200"/>
    <mergeCell ref="B180:R180"/>
    <mergeCell ref="Q222:R222"/>
    <mergeCell ref="F216:G216"/>
    <mergeCell ref="M387:S387"/>
    <mergeCell ref="F388:G388"/>
    <mergeCell ref="H388:K388"/>
    <mergeCell ref="A290:C290"/>
    <mergeCell ref="D290:L290"/>
    <mergeCell ref="M290:Q290"/>
    <mergeCell ref="Q268:R268"/>
    <mergeCell ref="F267:G267"/>
    <mergeCell ref="H267:K267"/>
    <mergeCell ref="Q267:R267"/>
    <mergeCell ref="R290:S290"/>
    <mergeCell ref="A291:B293"/>
    <mergeCell ref="C291:C293"/>
    <mergeCell ref="E291:F291"/>
    <mergeCell ref="G291:H291"/>
    <mergeCell ref="I291:L291"/>
    <mergeCell ref="M291:S291"/>
    <mergeCell ref="E292:F292"/>
    <mergeCell ref="I385:L385"/>
    <mergeCell ref="H326:K326"/>
    <mergeCell ref="S321:S322"/>
    <mergeCell ref="Q322:R322"/>
    <mergeCell ref="H338:K338"/>
    <mergeCell ref="A382:C382"/>
    <mergeCell ref="D382:L382"/>
    <mergeCell ref="M382:Q382"/>
    <mergeCell ref="R382:S382"/>
    <mergeCell ref="E383:F383"/>
    <mergeCell ref="G383:H383"/>
    <mergeCell ref="I383:L383"/>
    <mergeCell ref="M383:S383"/>
    <mergeCell ref="E384:F384"/>
    <mergeCell ref="F379:G379"/>
    <mergeCell ref="H379:K379"/>
    <mergeCell ref="Q379:R379"/>
    <mergeCell ref="F266:G266"/>
    <mergeCell ref="H266:K266"/>
    <mergeCell ref="F265:G265"/>
    <mergeCell ref="H265:K265"/>
    <mergeCell ref="Q265:R265"/>
    <mergeCell ref="F269:G269"/>
    <mergeCell ref="S220:S221"/>
    <mergeCell ref="E219:E221"/>
    <mergeCell ref="F69:G69"/>
    <mergeCell ref="Q65:R65"/>
    <mergeCell ref="M241:M243"/>
    <mergeCell ref="H72:K72"/>
    <mergeCell ref="H73:K73"/>
    <mergeCell ref="H74:K74"/>
    <mergeCell ref="H75:K75"/>
    <mergeCell ref="H76:K76"/>
    <mergeCell ref="H77:K77"/>
    <mergeCell ref="F66:G66"/>
    <mergeCell ref="H66:K66"/>
    <mergeCell ref="Q266:R266"/>
    <mergeCell ref="H139:K139"/>
    <mergeCell ref="H147:K147"/>
    <mergeCell ref="H153:K153"/>
    <mergeCell ref="F154:G154"/>
    <mergeCell ref="H154:K154"/>
    <mergeCell ref="H146:K146"/>
    <mergeCell ref="F161:G161"/>
    <mergeCell ref="H161:K161"/>
    <mergeCell ref="F146:G146"/>
    <mergeCell ref="F185:G185"/>
    <mergeCell ref="F186:G186"/>
    <mergeCell ref="F187:G187"/>
    <mergeCell ref="Q63:R63"/>
    <mergeCell ref="H67:K67"/>
    <mergeCell ref="F67:G67"/>
    <mergeCell ref="Q270:R270"/>
    <mergeCell ref="F270:G270"/>
    <mergeCell ref="H270:K270"/>
    <mergeCell ref="F162:G162"/>
    <mergeCell ref="F164:G164"/>
    <mergeCell ref="H164:K164"/>
    <mergeCell ref="F184:G184"/>
    <mergeCell ref="Q196:R196"/>
    <mergeCell ref="C247:C248"/>
    <mergeCell ref="D241:D243"/>
    <mergeCell ref="E241:E243"/>
    <mergeCell ref="F235:G235"/>
    <mergeCell ref="L219:L221"/>
    <mergeCell ref="M219:M221"/>
    <mergeCell ref="N219:S219"/>
    <mergeCell ref="N220:O220"/>
    <mergeCell ref="P220:R220"/>
    <mergeCell ref="F168:G168"/>
    <mergeCell ref="F212:G212"/>
    <mergeCell ref="H212:K212"/>
    <mergeCell ref="F193:G193"/>
    <mergeCell ref="F194:G194"/>
    <mergeCell ref="F195:G195"/>
    <mergeCell ref="F196:G196"/>
    <mergeCell ref="C215:C217"/>
    <mergeCell ref="N181:S181"/>
    <mergeCell ref="F205:G205"/>
    <mergeCell ref="H206:K206"/>
    <mergeCell ref="F204:G204"/>
    <mergeCell ref="F380:G380"/>
    <mergeCell ref="H380:K380"/>
    <mergeCell ref="Q380:R380"/>
    <mergeCell ref="H398:K398"/>
    <mergeCell ref="F399:G399"/>
    <mergeCell ref="H399:K399"/>
    <mergeCell ref="H69:K69"/>
    <mergeCell ref="H70:K70"/>
    <mergeCell ref="D56:S56"/>
    <mergeCell ref="A57:B59"/>
    <mergeCell ref="C57:C59"/>
    <mergeCell ref="F57:G57"/>
    <mergeCell ref="H57:K57"/>
    <mergeCell ref="M57:S57"/>
    <mergeCell ref="F58:G58"/>
    <mergeCell ref="H58:K58"/>
    <mergeCell ref="M58:S59"/>
    <mergeCell ref="F59:G59"/>
    <mergeCell ref="H59:K59"/>
    <mergeCell ref="B60:R60"/>
    <mergeCell ref="A61:B63"/>
    <mergeCell ref="C61:C63"/>
    <mergeCell ref="D61:D63"/>
    <mergeCell ref="E61:E63"/>
    <mergeCell ref="F61:G63"/>
    <mergeCell ref="H61:K63"/>
    <mergeCell ref="L61:L63"/>
    <mergeCell ref="M61:M63"/>
    <mergeCell ref="N61:S61"/>
    <mergeCell ref="N62:O62"/>
    <mergeCell ref="P62:R62"/>
    <mergeCell ref="S62:S63"/>
  </mergeCells>
  <phoneticPr fontId="11" type="noConversion"/>
  <dataValidations count="1">
    <dataValidation allowBlank="1" sqref="B69:B77"/>
  </dataValidations>
  <pageMargins left="0.25" right="0.25" top="0.75" bottom="0.75" header="0.3" footer="0.3"/>
  <pageSetup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გეგმა 2026-2037</vt:lpstr>
      <vt:lpstr>'გეგმა 2026-2037'!Print_Area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2026-07-14T11:15:40Z</dcterms:modified>
</cp:coreProperties>
</file>